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us-rari\Desktop\"/>
    </mc:Choice>
  </mc:AlternateContent>
  <xr:revisionPtr revIDLastSave="0" documentId="8_{16804218-3432-4E2F-A7D8-E46B6ACF02D8}" xr6:coauthVersionLast="45" xr6:coauthVersionMax="45" xr10:uidLastSave="{00000000-0000-0000-0000-000000000000}"/>
  <bookViews>
    <workbookView xWindow="-120" yWindow="-120" windowWidth="29040" windowHeight="15840" tabRatio="448" xr2:uid="{00000000-000D-0000-FFFF-FFFF00000000}"/>
  </bookViews>
  <sheets>
    <sheet name="Dommerlogg" sheetId="4" r:id="rId1"/>
    <sheet name="Brukertips" sheetId="5" r:id="rId2"/>
  </sheets>
  <definedNames>
    <definedName name="_xlnm.Print_Area" localSheetId="0">Dommerlogg!$A$1:$V$89</definedName>
    <definedName name="_xlnm.Print_Titles" localSheetId="0">Dommerlogg!$4:$4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4" l="1"/>
  <c r="K3" i="5"/>
  <c r="L3" i="5"/>
  <c r="E22" i="5"/>
  <c r="D22" i="5"/>
  <c r="G97" i="4"/>
  <c r="F97" i="4"/>
  <c r="H70" i="4"/>
  <c r="I70" i="4"/>
  <c r="H69" i="4"/>
  <c r="I69" i="4"/>
  <c r="H59" i="4"/>
  <c r="I59" i="4"/>
  <c r="H58" i="4"/>
  <c r="I58" i="4"/>
  <c r="H55" i="4"/>
  <c r="I55" i="4"/>
  <c r="H46" i="4"/>
  <c r="I46" i="4"/>
  <c r="H38" i="4"/>
  <c r="I38" i="4"/>
  <c r="H22" i="4"/>
  <c r="I22" i="4"/>
  <c r="H18" i="4"/>
  <c r="I18" i="4"/>
  <c r="H77" i="4"/>
  <c r="I77" i="4"/>
  <c r="H76" i="4"/>
  <c r="I76" i="4"/>
  <c r="H75" i="4"/>
  <c r="I75" i="4"/>
  <c r="H74" i="4"/>
  <c r="I74" i="4"/>
  <c r="H73" i="4"/>
  <c r="I73" i="4"/>
  <c r="H72" i="4"/>
  <c r="I72" i="4"/>
  <c r="H71" i="4"/>
  <c r="I71" i="4"/>
  <c r="H68" i="4"/>
  <c r="I68" i="4"/>
  <c r="H67" i="4"/>
  <c r="I67" i="4"/>
  <c r="H66" i="4"/>
  <c r="I66" i="4"/>
  <c r="H65" i="4"/>
  <c r="I65" i="4"/>
  <c r="H64" i="4"/>
  <c r="I64" i="4"/>
  <c r="H63" i="4"/>
  <c r="I63" i="4"/>
  <c r="H62" i="4"/>
  <c r="I62" i="4"/>
  <c r="H61" i="4"/>
  <c r="I61" i="4"/>
  <c r="H60" i="4"/>
  <c r="I60" i="4"/>
  <c r="H57" i="4"/>
  <c r="I57" i="4"/>
  <c r="H56" i="4"/>
  <c r="I56" i="4"/>
  <c r="H54" i="4"/>
  <c r="I54" i="4"/>
  <c r="H53" i="4"/>
  <c r="I53" i="4"/>
  <c r="H52" i="4"/>
  <c r="I52" i="4"/>
  <c r="H51" i="4"/>
  <c r="I51" i="4"/>
  <c r="H50" i="4"/>
  <c r="I50" i="4"/>
  <c r="H49" i="4"/>
  <c r="I49" i="4"/>
  <c r="H48" i="4"/>
  <c r="I48" i="4"/>
  <c r="H47" i="4"/>
  <c r="I47" i="4"/>
  <c r="H45" i="4"/>
  <c r="I45" i="4"/>
  <c r="H44" i="4"/>
  <c r="I44" i="4"/>
  <c r="H43" i="4"/>
  <c r="I43" i="4"/>
  <c r="H42" i="4"/>
  <c r="I42" i="4"/>
  <c r="H41" i="4"/>
  <c r="I41" i="4"/>
  <c r="H40" i="4"/>
  <c r="I40" i="4"/>
  <c r="H39" i="4"/>
  <c r="I39" i="4"/>
  <c r="H37" i="4"/>
  <c r="I37" i="4"/>
  <c r="H36" i="4"/>
  <c r="I36" i="4"/>
  <c r="H35" i="4"/>
  <c r="I35" i="4"/>
  <c r="H34" i="4"/>
  <c r="I34" i="4"/>
  <c r="H33" i="4"/>
  <c r="I33" i="4"/>
  <c r="H32" i="4"/>
  <c r="I32" i="4"/>
  <c r="H31" i="4"/>
  <c r="I31" i="4"/>
  <c r="H30" i="4"/>
  <c r="I30" i="4"/>
  <c r="H29" i="4"/>
  <c r="I29" i="4"/>
  <c r="H28" i="4"/>
  <c r="I28" i="4"/>
  <c r="H27" i="4"/>
  <c r="I27" i="4"/>
  <c r="H26" i="4"/>
  <c r="I26" i="4"/>
  <c r="H25" i="4"/>
  <c r="I25" i="4"/>
  <c r="H24" i="4"/>
  <c r="I24" i="4"/>
  <c r="H23" i="4"/>
  <c r="I23" i="4"/>
  <c r="H21" i="4"/>
  <c r="I21" i="4"/>
  <c r="H20" i="4"/>
  <c r="I20" i="4"/>
  <c r="H19" i="4"/>
  <c r="I19" i="4"/>
  <c r="H17" i="4"/>
  <c r="I17" i="4"/>
  <c r="H16" i="4"/>
  <c r="I16" i="4"/>
  <c r="H15" i="4"/>
  <c r="I15" i="4"/>
  <c r="H14" i="4"/>
  <c r="I14" i="4"/>
  <c r="H13" i="4"/>
  <c r="I13" i="4"/>
  <c r="H12" i="4"/>
  <c r="I12" i="4"/>
  <c r="H11" i="4"/>
  <c r="I11" i="4"/>
  <c r="I10" i="4"/>
  <c r="H9" i="4"/>
  <c r="I9" i="4"/>
  <c r="H7" i="4"/>
  <c r="I7" i="4"/>
  <c r="H6" i="4"/>
  <c r="I6" i="4"/>
  <c r="H8" i="4"/>
  <c r="I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97" i="4"/>
  <c r="B97" i="4"/>
  <c r="E97" i="4"/>
  <c r="D97" i="4"/>
  <c r="H97" i="4"/>
  <c r="O97" i="4"/>
  <c r="J97" i="4"/>
  <c r="I97" i="4"/>
  <c r="N94" i="4"/>
  <c r="C97" i="4"/>
  <c r="I1" i="4"/>
  <c r="O94" i="4"/>
  <c r="K97" i="4"/>
  <c r="M97" i="4"/>
  <c r="K3" i="4"/>
  <c r="O3" i="4"/>
  <c r="N97" i="4"/>
  <c r="J3" i="4"/>
  <c r="N3" i="4"/>
  <c r="L9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  <author>IT Group</author>
    <author>Knut</author>
    <author>Bruker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Fylles ut av dommeren!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DITT NAVN!</t>
        </r>
      </text>
    </comment>
    <comment ref="F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Fylles ut av dommeren!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DINE INITIALER!</t>
        </r>
      </text>
    </comment>
    <comment ref="H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Fylles ut av dommeren!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DIN KLUBB!</t>
        </r>
      </text>
    </comment>
    <comment ref="A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Forhåndsutfylt!
Skal IKKE brukes av dommeren!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Angir det antall kamper DU har dømt!
Tallene må ikke endres!</t>
        </r>
      </text>
    </comment>
    <comment ref="B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Fylles ut av dommeren:
Kolonne B = utelukkende DATO-kolonne, og skal ikke brukes til annen info!</t>
        </r>
        <r>
          <rPr>
            <sz val="9"/>
            <color indexed="81"/>
            <rFont val="Tahoma"/>
            <family val="2"/>
          </rPr>
          <t xml:space="preserve">
Dato </t>
        </r>
        <r>
          <rPr>
            <b/>
            <sz val="9"/>
            <color indexed="10"/>
            <rFont val="Tahoma"/>
            <family val="2"/>
          </rPr>
          <t>MÅ</t>
        </r>
        <r>
          <rPr>
            <sz val="9"/>
            <color indexed="81"/>
            <rFont val="Tahoma"/>
            <family val="2"/>
          </rPr>
          <t xml:space="preserve"> skrives med </t>
        </r>
        <r>
          <rPr>
            <b/>
            <sz val="9"/>
            <color indexed="10"/>
            <rFont val="Tahoma"/>
            <family val="2"/>
          </rPr>
          <t>TALL</t>
        </r>
        <r>
          <rPr>
            <sz val="9"/>
            <color indexed="81"/>
            <rFont val="Tahoma"/>
            <family val="2"/>
          </rPr>
          <t>, f. eks. 02.04.09 eller 020409</t>
        </r>
      </text>
    </comment>
    <comment ref="C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Fylles ut av dommeren: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F. eks.: 17:45 eller 1745</t>
        </r>
      </text>
    </comment>
    <comment ref="D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Fylles ut av dommeren:
</t>
        </r>
        <r>
          <rPr>
            <sz val="9"/>
            <color indexed="81"/>
            <rFont val="Tahoma"/>
            <family val="2"/>
          </rPr>
          <t>F. eks.: Husebyhallen</t>
        </r>
      </text>
    </comment>
    <comment ref="F4" authorId="1" shapeId="0" xr:uid="{00000000-0006-0000-0000-000008000000}">
      <text>
        <r>
          <rPr>
            <b/>
            <sz val="10"/>
            <color indexed="81"/>
            <rFont val="Tahoma"/>
            <family val="2"/>
          </rPr>
          <t>Fylles ut av dommeren!</t>
        </r>
        <r>
          <rPr>
            <sz val="10"/>
            <color indexed="81"/>
            <rFont val="Tahoma"/>
            <family val="2"/>
          </rPr>
          <t xml:space="preserve">
Nivå/Serie fyles inn i kolonne "</t>
        </r>
        <r>
          <rPr>
            <b/>
            <sz val="10"/>
            <color indexed="81"/>
            <rFont val="Tahoma"/>
            <family val="2"/>
          </rPr>
          <t>F</t>
        </r>
        <r>
          <rPr>
            <sz val="10"/>
            <color indexed="81"/>
            <rFont val="Tahoma"/>
            <family val="2"/>
          </rPr>
          <t xml:space="preserve">", slik:
ALLE BENEVNELSENE SKRIVES </t>
        </r>
        <r>
          <rPr>
            <b/>
            <sz val="10"/>
            <color indexed="81"/>
            <rFont val="Tahoma"/>
            <family val="2"/>
          </rPr>
          <t>NØYAKTIG</t>
        </r>
        <r>
          <rPr>
            <sz val="10"/>
            <color indexed="81"/>
            <rFont val="Tahoma"/>
            <family val="2"/>
          </rPr>
          <t xml:space="preserve"> SOM ANGITT NEDENFOR:
</t>
        </r>
        <r>
          <rPr>
            <b/>
            <sz val="10"/>
            <color indexed="81"/>
            <rFont val="Tahoma"/>
            <family val="2"/>
          </rPr>
          <t>NIVÅ: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1K   </t>
        </r>
        <r>
          <rPr>
            <b/>
            <sz val="10"/>
            <color indexed="10"/>
            <rFont val="Tahoma"/>
            <family val="2"/>
          </rPr>
          <t>(NB! Skrives UTEN mellomrom!)
2K   (NB! Skrives UTEN mellomrom!)
RU   (Rullestol)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1M  </t>
        </r>
        <r>
          <rPr>
            <b/>
            <sz val="10"/>
            <color indexed="10"/>
            <rFont val="Tahoma"/>
            <family val="2"/>
          </rPr>
          <t>(NB! Skrives UTEN mellomrom!)</t>
        </r>
        <r>
          <rPr>
            <b/>
            <sz val="10"/>
            <color indexed="81"/>
            <rFont val="Tahoma"/>
            <family val="2"/>
          </rPr>
          <t xml:space="preserve">
2M  </t>
        </r>
        <r>
          <rPr>
            <b/>
            <sz val="10"/>
            <color indexed="10"/>
            <rFont val="Tahoma"/>
            <family val="2"/>
          </rPr>
          <t xml:space="preserve">(NB! Skrives UTEN mellomrom!
</t>
        </r>
        <r>
          <rPr>
            <b/>
            <sz val="10"/>
            <color indexed="81"/>
            <rFont val="Tahoma"/>
            <family val="2"/>
          </rPr>
          <t xml:space="preserve">G19 </t>
        </r>
        <r>
          <rPr>
            <b/>
            <sz val="10"/>
            <color indexed="10"/>
            <rFont val="Tahoma"/>
            <family val="2"/>
          </rPr>
          <t>(NB! Skrives UTEN mellomrom)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U</t>
        </r>
        <r>
          <rPr>
            <sz val="10"/>
            <color indexed="81"/>
            <rFont val="Tahoma"/>
            <family val="2"/>
          </rPr>
          <t xml:space="preserve">    </t>
        </r>
        <r>
          <rPr>
            <b/>
            <sz val="10"/>
            <color indexed="10"/>
            <rFont val="Tahoma"/>
            <family val="2"/>
          </rPr>
          <t xml:space="preserve"> (for alle Ungdomsserier)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B</t>
        </r>
        <r>
          <rPr>
            <sz val="10"/>
            <color indexed="81"/>
            <rFont val="Tahoma"/>
            <family val="2"/>
          </rPr>
          <t xml:space="preserve">    </t>
        </r>
        <r>
          <rPr>
            <b/>
            <sz val="10"/>
            <color indexed="10"/>
            <rFont val="Tahoma"/>
            <family val="2"/>
          </rPr>
          <t xml:space="preserve"> (for alle Barneserier)</t>
        </r>
        <r>
          <rPr>
            <sz val="10"/>
            <color indexed="81"/>
            <rFont val="Tahoma"/>
            <family val="2"/>
          </rPr>
          <t xml:space="preserve">
Aldersklassene for U og B kan eventuelt </t>
        </r>
        <r>
          <rPr>
            <u/>
            <sz val="10"/>
            <color indexed="81"/>
            <rFont val="Tahoma"/>
            <family val="2"/>
          </rPr>
          <t>skrives inn i kolonne "</t>
        </r>
        <r>
          <rPr>
            <b/>
            <u/>
            <sz val="10"/>
            <color indexed="81"/>
            <rFont val="Tahoma"/>
            <family val="2"/>
          </rPr>
          <t>G</t>
        </r>
        <r>
          <rPr>
            <u/>
            <sz val="10"/>
            <color indexed="81"/>
            <rFont val="Tahoma"/>
            <family val="2"/>
          </rPr>
          <t xml:space="preserve">" - </t>
        </r>
        <r>
          <rPr>
            <sz val="10"/>
            <color indexed="81"/>
            <rFont val="Tahoma"/>
            <family val="2"/>
          </rPr>
          <t xml:space="preserve">slik
</t>
        </r>
        <r>
          <rPr>
            <u/>
            <sz val="10"/>
            <color indexed="81"/>
            <rFont val="Tahoma"/>
            <family val="2"/>
          </rPr>
          <t>Kolonne | F | Kolonne |G |</t>
        </r>
        <r>
          <rPr>
            <sz val="10"/>
            <color indexed="81"/>
            <rFont val="Tahoma"/>
            <family val="2"/>
          </rPr>
          <t xml:space="preserve">
            </t>
        </r>
        <r>
          <rPr>
            <u/>
            <sz val="10"/>
            <color indexed="81"/>
            <rFont val="Tahoma"/>
            <family val="2"/>
          </rPr>
          <t>| G | 16 |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" authorId="1" shapeId="0" xr:uid="{00000000-0006-0000-0000-000009000000}">
      <text>
        <r>
          <rPr>
            <b/>
            <sz val="10"/>
            <color indexed="10"/>
            <rFont val="Tahoma"/>
            <family val="2"/>
          </rPr>
          <t>Fra og med sesongen 14-15 - koding i henhold til NBBFs retningslinjer, tilpasset NBBF Region Midt
Hva er KATEGORI?  NBBF</t>
        </r>
        <r>
          <rPr>
            <sz val="10"/>
            <color indexed="10"/>
            <rFont val="Tahoma"/>
            <family val="2"/>
          </rPr>
          <t xml:space="preserve"> benytter uttrykket "Kategori" for å klassifisere ALLE serier/kamper (se fullstendig oversikt nederst i denne kommentaren).
</t>
        </r>
        <r>
          <rPr>
            <b/>
            <sz val="10"/>
            <color indexed="10"/>
            <rFont val="Tahoma"/>
            <family val="2"/>
          </rPr>
          <t xml:space="preserve">
</t>
        </r>
        <r>
          <rPr>
            <sz val="10"/>
            <color indexed="10"/>
            <rFont val="Tahoma"/>
            <family val="2"/>
          </rPr>
          <t>For Regionsdommere, Regionsdommeraspiranter og andre Aspiranter er de</t>
        </r>
        <r>
          <rPr>
            <b/>
            <sz val="10"/>
            <color indexed="10"/>
            <rFont val="Tahoma"/>
            <family val="2"/>
          </rPr>
          <t xml:space="preserve"> mest aktuelle KATEGORIER</t>
        </r>
        <r>
          <rPr>
            <sz val="10"/>
            <color indexed="10"/>
            <rFont val="Tahoma"/>
            <family val="2"/>
          </rPr>
          <t>:</t>
        </r>
        <r>
          <rPr>
            <b/>
            <sz val="10"/>
            <color indexed="10"/>
            <rFont val="Tahoma"/>
            <family val="2"/>
          </rPr>
          <t xml:space="preserve">
D - (4 poeng) - 1K og 1M, som er NBBF Midts øverste serie for seniorer</t>
        </r>
        <r>
          <rPr>
            <sz val="10"/>
            <color indexed="10"/>
            <rFont val="Tahoma"/>
            <family val="2"/>
          </rPr>
          <t xml:space="preserve">.  (Kvalifiseringsturneringene U16- og U19-NM).
                          </t>
        </r>
        <r>
          <rPr>
            <b/>
            <sz val="10"/>
            <color indexed="10"/>
            <rFont val="Tahoma"/>
            <family val="2"/>
          </rPr>
          <t>RU = Rullestolbasket
E - (3 poeng) -</t>
        </r>
        <r>
          <rPr>
            <sz val="10"/>
            <color indexed="10"/>
            <rFont val="Tahoma"/>
            <family val="2"/>
          </rPr>
          <t xml:space="preserve">  </t>
        </r>
        <r>
          <rPr>
            <b/>
            <sz val="10"/>
            <color indexed="10"/>
            <rFont val="Tahoma"/>
            <family val="2"/>
          </rPr>
          <t xml:space="preserve">2K,  2M, og ALLE U(ngdoms)- og ALLE B(arne)-klasser, </t>
        </r>
        <r>
          <rPr>
            <sz val="10"/>
            <color indexed="10"/>
            <rFont val="Tahoma"/>
            <family val="2"/>
          </rPr>
          <t xml:space="preserve">dvs. ALLE andre ("Øvrige") Regionskamper
</t>
        </r>
        <r>
          <rPr>
            <b/>
            <sz val="10"/>
            <color indexed="81"/>
            <rFont val="Tahoma"/>
            <family val="2"/>
          </rPr>
          <t xml:space="preserve">
I kolonne "F" - som "heter" "Nivå/Serie" - skriver du inn NIVÅ/SERIE som kampen tilhører:
  "1K", "2K", "1M", "2M", (selvforklarende koder)
  "RU" (Rullestolbasket)
  "U"   (dekker  U13 - U17 og U19 (Junior))
          ("U19" (dekker U19M (Junior)))
  "B"   (dekker: 1) EBC/Easy Basket Challenge - t.o.m. 5. klasse/B10
                         2) EB/Easy Basket 6. og 7. klasse - B12).
Disse kodene dekker alle kampene i NBBF Region Midt.  Dermed hentes "Kategori" - til kolonne "H" -  og kampens poeng-"verdi" skrives inn i kolnne "I".
For ALLE ANDRE KAMPER må "Kategori" fylles ut av dommeren!
For ordens skyld, slik er NBBFs komplette oppsett over KATEGORIER: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KATEGORI:</t>
        </r>
        <r>
          <rPr>
            <sz val="10"/>
            <color indexed="81"/>
            <rFont val="Tahoma"/>
            <family val="2"/>
          </rPr>
          <t xml:space="preserve"> = </t>
        </r>
        <r>
          <rPr>
            <b/>
            <sz val="10"/>
            <color indexed="10"/>
            <rFont val="Tahoma"/>
            <family val="2"/>
          </rPr>
          <t>BOKSTAV</t>
        </r>
        <r>
          <rPr>
            <sz val="10"/>
            <color indexed="81"/>
            <rFont val="Tahoma"/>
            <family val="2"/>
          </rPr>
          <t xml:space="preserve">, DVS. SKRIV INN EN AV NEDENSTÅENDE BOKSTAVER:
</t>
        </r>
        <r>
          <rPr>
            <b/>
            <sz val="10"/>
            <color indexed="10"/>
            <rFont val="Tahoma"/>
            <family val="2"/>
          </rPr>
          <t>A</t>
        </r>
        <r>
          <rPr>
            <sz val="10"/>
            <color indexed="81"/>
            <rFont val="Tahoma"/>
            <family val="2"/>
          </rPr>
          <t xml:space="preserve"> - (7 poeng) - Oppnevnt av FIBA
</t>
        </r>
        <r>
          <rPr>
            <b/>
            <sz val="10"/>
            <color indexed="10"/>
            <rFont val="Tahoma"/>
            <family val="2"/>
          </rPr>
          <t>B</t>
        </r>
        <r>
          <rPr>
            <sz val="10"/>
            <color indexed="81"/>
            <rFont val="Tahoma"/>
            <family val="2"/>
          </rPr>
          <t xml:space="preserve"> - (6 poeng) - Landskamper eller turneringskamp på nasjonalt toppnivå  etter oppnevnelse av annen myndighet enn FIBA
</t>
        </r>
        <r>
          <rPr>
            <b/>
            <sz val="10"/>
            <color indexed="10"/>
            <rFont val="Tahoma"/>
            <family val="2"/>
          </rPr>
          <t>C</t>
        </r>
        <r>
          <rPr>
            <sz val="10"/>
            <color indexed="81"/>
            <rFont val="Tahoma"/>
            <family val="2"/>
          </rPr>
          <t xml:space="preserve"> - (5 poeng) - </t>
        </r>
        <r>
          <rPr>
            <b/>
            <sz val="10"/>
            <color indexed="10"/>
            <rFont val="Tahoma"/>
            <family val="2"/>
          </rPr>
          <t>BLNO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10"/>
            <rFont val="Tahoma"/>
            <family val="2"/>
          </rPr>
          <t>KL</t>
        </r>
        <r>
          <rPr>
            <sz val="10"/>
            <color indexed="81"/>
            <rFont val="Tahoma"/>
            <family val="2"/>
          </rPr>
          <t xml:space="preserve"> (Kvinneligaen), Sluttspillturneringene U16- og U19-NM
</t>
        </r>
        <r>
          <rPr>
            <b/>
            <sz val="10"/>
            <color indexed="10"/>
            <rFont val="Tahoma"/>
            <family val="2"/>
          </rPr>
          <t>D</t>
        </r>
        <r>
          <rPr>
            <sz val="10"/>
            <color indexed="81"/>
            <rFont val="Tahoma"/>
            <family val="2"/>
          </rPr>
          <t xml:space="preserve"> - (4 poeng) - Regionenes øverste serie for seniorer (1K og 1M), </t>
        </r>
        <r>
          <rPr>
            <b/>
            <sz val="10"/>
            <color indexed="81"/>
            <rFont val="Tahoma"/>
            <family val="2"/>
          </rPr>
          <t>Kvalifiseringsturneringene U16- og U19-NM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E</t>
        </r>
        <r>
          <rPr>
            <sz val="10"/>
            <color indexed="81"/>
            <rFont val="Tahoma"/>
            <family val="2"/>
          </rPr>
          <t xml:space="preserve"> - (3 poeng) - Øvrige Regionskamper
</t>
        </r>
        <r>
          <rPr>
            <b/>
            <sz val="10"/>
            <color indexed="10"/>
            <rFont val="Tahoma"/>
            <family val="2"/>
          </rPr>
          <t>F</t>
        </r>
        <r>
          <rPr>
            <sz val="10"/>
            <color indexed="81"/>
            <rFont val="Tahoma"/>
            <family val="2"/>
          </rPr>
          <t xml:space="preserve"> - (2 poeng) - Øvrige kamper hvor begge lag er tilsluttet NBBF eller andre nasjonale basketballforbund (inkl. øvrige turneringer
     som Scania Cup og diverse norske cuper).
</t>
        </r>
        <r>
          <rPr>
            <b/>
            <sz val="10"/>
            <color indexed="10"/>
            <rFont val="Tahoma"/>
            <family val="2"/>
          </rPr>
          <t>G</t>
        </r>
        <r>
          <rPr>
            <sz val="10"/>
            <color indexed="81"/>
            <rFont val="Tahoma"/>
            <family val="2"/>
          </rPr>
          <t xml:space="preserve"> - (1 poeng) - Andre kamper arrangert av NBBF, dets Regioner eller klubber</t>
        </r>
      </text>
    </comment>
    <comment ref="I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Automatisk utregning av poeng!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Skal IKKE brukes av dommeren!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Fylles automatisk ut når "Kategori" er utfylt!
</t>
        </r>
        <r>
          <rPr>
            <sz val="10"/>
            <color indexed="81"/>
            <rFont val="Tahoma"/>
            <family val="2"/>
          </rPr>
          <t>Poeng i henhold til kampens Kategori</t>
        </r>
      </text>
    </comment>
    <comment ref="J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Fylles ut av dommeren:
</t>
        </r>
        <r>
          <rPr>
            <sz val="9"/>
            <color indexed="81"/>
            <rFont val="Tahoma"/>
            <family val="2"/>
          </rPr>
          <t xml:space="preserve">Det lag som står først i kampoppsettet, dvs. </t>
        </r>
        <r>
          <rPr>
            <b/>
            <sz val="9"/>
            <color indexed="81"/>
            <rFont val="Tahoma"/>
            <family val="2"/>
          </rPr>
          <t>"Hjemmelaget"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BRUKERTIPS:</t>
        </r>
        <r>
          <rPr>
            <sz val="9"/>
            <color indexed="81"/>
            <rFont val="Tahoma"/>
            <family val="2"/>
          </rPr>
          <t xml:space="preserve">
Se arket Brukertips, hvor du vil finne info om hvordan loggen er tenkt brukt.</t>
        </r>
      </text>
    </comment>
    <comment ref="N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Fylles ut av dommeren:
</t>
        </r>
        <r>
          <rPr>
            <sz val="9"/>
            <color indexed="81"/>
            <rFont val="Tahoma"/>
            <family val="2"/>
          </rPr>
          <t xml:space="preserve">Det lag som står sist i kampoppsettet, dvs. </t>
        </r>
        <r>
          <rPr>
            <b/>
            <sz val="9"/>
            <color indexed="81"/>
            <rFont val="Tahoma"/>
            <family val="2"/>
          </rPr>
          <t>"Bortelaget"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4" authorId="0" shapeId="0" xr:uid="{00000000-0006-0000-0000-00000E000000}">
      <text>
        <r>
          <rPr>
            <sz val="8"/>
            <color indexed="81"/>
            <rFont val="Tahoma"/>
            <family val="2"/>
          </rPr>
          <t>Slik:
STU = Siv Therese Underland
HKS = Hans Kristian Strømme, osv.</t>
        </r>
      </text>
    </comment>
    <comment ref="F6" authorId="2" shapeId="0" xr:uid="{00000000-0006-0000-0000-00000F000000}">
      <text>
        <r>
          <rPr>
            <b/>
            <sz val="9"/>
            <color indexed="81"/>
            <rFont val="Tahoma"/>
            <family val="2"/>
          </rPr>
          <t>PRØV SELV,
DA VEL ;-)</t>
        </r>
      </text>
    </comment>
    <comment ref="A94" authorId="3" shapeId="0" xr:uid="{00000000-0006-0000-0000-000010000000}">
      <text>
        <r>
          <rPr>
            <b/>
            <sz val="9"/>
            <color indexed="81"/>
            <rFont val="Tahoma"/>
            <family val="2"/>
          </rPr>
          <t>DK/BRMN: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Skal IKKE brukes av den enkelte dommer!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J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Eier: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Slik ser denne trekanten ut!</t>
        </r>
      </text>
    </comment>
  </commentList>
</comments>
</file>

<file path=xl/sharedStrings.xml><?xml version="1.0" encoding="utf-8"?>
<sst xmlns="http://schemas.openxmlformats.org/spreadsheetml/2006/main" count="122" uniqueCount="104">
  <si>
    <t>Dato</t>
  </si>
  <si>
    <t>Tid</t>
  </si>
  <si>
    <t>Sted</t>
  </si>
  <si>
    <t>Poeng</t>
  </si>
  <si>
    <t>Nr.</t>
  </si>
  <si>
    <t>Lag A</t>
  </si>
  <si>
    <t>Lag B</t>
  </si>
  <si>
    <t>Sesong:</t>
  </si>
  <si>
    <t>Nivå/Serie</t>
  </si>
  <si>
    <t>Kategori</t>
  </si>
  <si>
    <t>ID</t>
  </si>
  <si>
    <t>Totalt</t>
  </si>
  <si>
    <r>
      <t xml:space="preserve">Her kan </t>
    </r>
    <r>
      <rPr>
        <b/>
        <sz val="9"/>
        <rFont val="Arial"/>
        <family val="2"/>
      </rPr>
      <t>dommeren</t>
    </r>
    <r>
      <rPr>
        <sz val="9"/>
        <rFont val="Arial"/>
        <family val="2"/>
      </rPr>
      <t xml:space="preserve"> sette inn sine kommentarer til sesongen:</t>
    </r>
  </si>
  <si>
    <t>For hver kamp du dømmer fyller du inn kampinfo, en rad pr. kamp.  Bruk TAB-tasten for å komme til de cellene du selv skal (kan) fylle ut.</t>
  </si>
  <si>
    <t>Poeng-beregningen skjer automatisk (styrt av "Kategori").</t>
  </si>
  <si>
    <t>Oppdatér loggen HVER gang du har dømt.</t>
  </si>
  <si>
    <t>Lykke til!</t>
  </si>
  <si>
    <t>Fyll ut ALLE cellene under kolonne-"overskriftene", dvs. "Dato", "Tid", "Sted", "Nivå/Serie" osv.</t>
  </si>
  <si>
    <t>Initialer</t>
  </si>
  <si>
    <t>Ditt navn neste rad!</t>
  </si>
  <si>
    <t>Obser-
vatør</t>
  </si>
  <si>
    <t>BRUKERTIPS:</t>
  </si>
  <si>
    <t>Etter å ha fylt inn ditt navn og initialer (Cellene C3 og G3) er du klar til å ta i bruk Dommerloggen.</t>
  </si>
  <si>
    <t>("Overskriftene" finner du i rad 4 i cellene med Lys grå bakgrunn).</t>
  </si>
  <si>
    <t>For ALLE andre kamper må DU selv fylle inn "Kategori".</t>
  </si>
  <si>
    <t>Husk å fylle opp radene (med kampene) fortløpende, dvs. UTEN tomme rader, og uten spesielle notater.  (Det er et eget felt for egne kommentarer nederst på loggen).</t>
  </si>
  <si>
    <t>(Du kan lese Merknadene ved å legge "pekeren" over cellen).</t>
  </si>
  <si>
    <t>Kamper</t>
  </si>
  <si>
    <t>Brukertips</t>
  </si>
  <si>
    <t>BASKETREGION
MIDT-NORGE</t>
  </si>
  <si>
    <t>2M</t>
  </si>
  <si>
    <t>1K</t>
  </si>
  <si>
    <t>Kvinne- og Herrekamper</t>
  </si>
  <si>
    <t xml:space="preserve">Alle cellene DU skal fylle inn har Lys gul bakgrunn.  </t>
  </si>
  <si>
    <t>Knut (Roald Myhre)</t>
  </si>
  <si>
    <t>For å lette utfyllingen av loggen, har DK lagt inn merknader med tips og orientering i mange celler (markert med en liten rød trekant i øvre høyre hjørne av cellen).</t>
  </si>
  <si>
    <t>Frist: 01.07.</t>
  </si>
  <si>
    <t>2.-dommer</t>
  </si>
  <si>
    <t>1.-dommer</t>
  </si>
  <si>
    <t>Klubb</t>
  </si>
  <si>
    <t>Status hittil:</t>
  </si>
  <si>
    <t>Oversikt over dømte kamper i sesongen</t>
  </si>
  <si>
    <t># Kopieres eventuelt (av DK) til Totaloversikt</t>
  </si>
  <si>
    <t>Krav oppfylt?</t>
  </si>
  <si>
    <t>Beskyttet
uten passord</t>
  </si>
  <si>
    <t>Nedendstående utregninger skal ikke fylles ut at dommeren, og skjules derfor før utsendelse til dommerne!</t>
  </si>
  <si>
    <t>Andre
kmpr.</t>
  </si>
  <si>
    <t>Kmpr.
obs.</t>
  </si>
  <si>
    <t>Aldersbestemt</t>
  </si>
  <si>
    <t>Reg,
kmpr.</t>
  </si>
  <si>
    <t>DN</t>
  </si>
  <si>
    <t>18:00</t>
  </si>
  <si>
    <t>Munkvollhallen</t>
  </si>
  <si>
    <t>Sverresborg</t>
  </si>
  <si>
    <t>Stjørdal</t>
  </si>
  <si>
    <t>Åsmund Hauge</t>
  </si>
  <si>
    <t>19:30</t>
  </si>
  <si>
    <t>Levangerhallen</t>
  </si>
  <si>
    <t>Innherred</t>
  </si>
  <si>
    <t>Ranheim</t>
  </si>
  <si>
    <t>Linda Evensen</t>
  </si>
  <si>
    <t>HKS</t>
  </si>
  <si>
    <t>2K</t>
  </si>
  <si>
    <t>Rulle-
stol</t>
  </si>
  <si>
    <t>Radene 91 - 99 er skjult</t>
  </si>
  <si>
    <t>G19</t>
  </si>
  <si>
    <t>U(ng-
dom)
14-16</t>
  </si>
  <si>
    <t>Forutsatt at du har skrevet inn Nivå/Serie i kolonne F, fylles kolonnene G (Kategori) og I (Poeng) fylles automatisk ut for alle BRMN-kamper</t>
  </si>
  <si>
    <t>Nederst på loggen kan du legge inn tilleggsinfo, evt. kommentarer av ulik art,</t>
  </si>
  <si>
    <t>for eksempel andre dommer-relaterte aktiviteter du har vært med på i løpet av sesongen,</t>
  </si>
  <si>
    <t>eller info om kurs, tillitsverv etc.</t>
  </si>
  <si>
    <t>Hvis det er noe du ikke forstår, nøl ikke med å kontakte meg. Jeg håper jeg kan gi deg "nød-hjelp"!</t>
  </si>
  <si>
    <t>Ditt navn!</t>
  </si>
  <si>
    <t>Din klubb</t>
  </si>
  <si>
    <t>23.09.14</t>
  </si>
  <si>
    <t>02.10.14</t>
  </si>
  <si>
    <t>1M</t>
  </si>
  <si>
    <t>Krav Regions-
dommer:</t>
  </si>
  <si>
    <t>U</t>
  </si>
  <si>
    <t>16G</t>
  </si>
  <si>
    <t>Sendes NBBF
Region Midt</t>
  </si>
  <si>
    <t>Mitt navn (f. eks. Jo Ås)</t>
  </si>
  <si>
    <t>B</t>
  </si>
  <si>
    <r>
      <t xml:space="preserve">Skriv inn (Nivå/Serie) i kolonne F3 - med </t>
    </r>
    <r>
      <rPr>
        <b/>
        <sz val="10"/>
        <color rgb="FFFF0000"/>
        <rFont val="Arial"/>
        <family val="2"/>
      </rPr>
      <t>KORREKTE</t>
    </r>
    <r>
      <rPr>
        <b/>
        <sz val="10"/>
        <rFont val="Arial"/>
        <family val="2"/>
      </rPr>
      <t xml:space="preserve"> betegnelser - se merknaden i celle F4.</t>
    </r>
  </si>
  <si>
    <t xml:space="preserve">DK/NBBF Midt </t>
  </si>
  <si>
    <t>Komitémedlem</t>
  </si>
  <si>
    <t>RU</t>
  </si>
  <si>
    <t>(NB! Skrives UTEN mellomrom!)</t>
  </si>
  <si>
    <t>Rullestol</t>
  </si>
  <si>
    <t>(NB! Skrives UTEN mellomrom!</t>
  </si>
  <si>
    <t>(NB! Skrives UTEN mellomrom)</t>
  </si>
  <si>
    <t>(for alle Ungdomsserier: U13 - U17)</t>
  </si>
  <si>
    <t>(for alle Barneserier: EBC og EB)</t>
  </si>
  <si>
    <t>Mobil: 90 09 60 70</t>
  </si>
  <si>
    <t>knut.myhre@basketballdommer.com</t>
  </si>
  <si>
    <t>Last ned Excel-filen på din egen datamaskin, og kall den "Dommerlogg 1x-1y + ditt eget navn", f.eks.</t>
  </si>
  <si>
    <t>"Dommerlogg</t>
  </si>
  <si>
    <t>Morten Tøfte"</t>
  </si>
  <si>
    <t xml:space="preserve">Kolonne F: Nivå/Serie: Region Midt sesongen. </t>
  </si>
  <si>
    <r>
      <t xml:space="preserve">Her er det lagt inn noen eksempel som viser hvordan loggen brukes - og registrerer dine kamper!  (Eksemplene er selvsagt </t>
    </r>
    <r>
      <rPr>
        <b/>
        <sz val="9"/>
        <rFont val="Arial"/>
        <family val="2"/>
      </rPr>
      <t>IKKE</t>
    </r>
    <r>
      <rPr>
        <sz val="9"/>
        <rFont val="Arial"/>
        <family val="2"/>
      </rPr>
      <t xml:space="preserve"> tatt med i oversikten over </t>
    </r>
    <r>
      <rPr>
        <b/>
        <sz val="9"/>
        <rFont val="Arial"/>
        <family val="2"/>
      </rPr>
      <t>dine</t>
    </r>
    <r>
      <rPr>
        <sz val="9"/>
        <rFont val="Arial"/>
        <family val="2"/>
      </rPr>
      <t xml:space="preserve"> kamper/poeng ;-)</t>
    </r>
  </si>
  <si>
    <t>STU</t>
  </si>
  <si>
    <t>B(arn)
EBC/EB
6-13</t>
  </si>
  <si>
    <t>DOMMERLOGG - NBBF Midt</t>
  </si>
  <si>
    <t>dommerkomite@brmn.no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</si>
</sst>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3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Tahoma"/>
      <family val="2"/>
    </font>
    <font>
      <b/>
      <sz val="10"/>
      <color indexed="10"/>
      <name val="Tahoma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Tahoma"/>
      <family val="2"/>
    </font>
    <font>
      <u/>
      <sz val="10"/>
      <color indexed="81"/>
      <name val="Tahoma"/>
      <family val="2"/>
    </font>
    <font>
      <b/>
      <u/>
      <sz val="10"/>
      <color indexed="81"/>
      <name val="Tahoma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10"/>
      </bottom>
      <diagonal/>
    </border>
    <border>
      <left/>
      <right style="thin">
        <color auto="1"/>
      </right>
      <top style="medium">
        <color auto="1"/>
      </top>
      <bottom style="medium">
        <color indexed="1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6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7" fillId="2" borderId="17" xfId="0" applyNumberFormat="1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left" vertical="center"/>
    </xf>
    <xf numFmtId="20" fontId="6" fillId="0" borderId="3" xfId="0" applyNumberFormat="1" applyFont="1" applyFill="1" applyBorder="1" applyAlignment="1" applyProtection="1">
      <alignment horizontal="centerContinuous" vertical="center"/>
    </xf>
    <xf numFmtId="0" fontId="7" fillId="0" borderId="26" xfId="0" applyFont="1" applyBorder="1" applyAlignment="1" applyProtection="1">
      <alignment horizontal="left" vertical="center"/>
    </xf>
    <xf numFmtId="20" fontId="3" fillId="0" borderId="4" xfId="0" applyNumberFormat="1" applyFont="1" applyFill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centerContinuous" vertical="center"/>
    </xf>
    <xf numFmtId="0" fontId="6" fillId="0" borderId="27" xfId="0" applyFont="1" applyBorder="1" applyAlignment="1" applyProtection="1">
      <alignment horizontal="center" vertical="center"/>
    </xf>
    <xf numFmtId="49" fontId="26" fillId="0" borderId="35" xfId="0" applyNumberFormat="1" applyFont="1" applyBorder="1" applyAlignment="1" applyProtection="1">
      <alignment horizontal="center" vertical="center"/>
    </xf>
    <xf numFmtId="1" fontId="26" fillId="0" borderId="11" xfId="0" applyNumberFormat="1" applyFont="1" applyBorder="1" applyAlignment="1" applyProtection="1">
      <alignment horizontal="center" vertical="center"/>
    </xf>
    <xf numFmtId="49" fontId="3" fillId="5" borderId="27" xfId="0" applyNumberFormat="1" applyFont="1" applyFill="1" applyBorder="1" applyAlignment="1" applyProtection="1">
      <alignment horizontal="right" vertical="center"/>
    </xf>
    <xf numFmtId="0" fontId="6" fillId="5" borderId="2" xfId="0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centerContinuous" vertical="center"/>
    </xf>
    <xf numFmtId="0" fontId="7" fillId="2" borderId="19" xfId="0" applyFont="1" applyFill="1" applyBorder="1" applyAlignment="1" applyProtection="1">
      <alignment horizontal="centerContinuous" vertical="center" wrapText="1"/>
    </xf>
    <xf numFmtId="0" fontId="7" fillId="2" borderId="2" xfId="0" applyFont="1" applyFill="1" applyBorder="1" applyAlignment="1" applyProtection="1">
      <alignment horizontal="centerContinuous" vertical="center" wrapText="1"/>
    </xf>
    <xf numFmtId="1" fontId="7" fillId="0" borderId="37" xfId="0" applyNumberFormat="1" applyFont="1" applyBorder="1" applyAlignment="1" applyProtection="1">
      <alignment horizontal="left" vertical="center"/>
    </xf>
    <xf numFmtId="0" fontId="16" fillId="0" borderId="16" xfId="0" applyFont="1" applyBorder="1" applyAlignment="1" applyProtection="1">
      <alignment horizontal="centerContinuous" vertical="center"/>
    </xf>
    <xf numFmtId="0" fontId="16" fillId="0" borderId="20" xfId="0" applyFont="1" applyBorder="1" applyAlignment="1" applyProtection="1">
      <alignment horizontal="centerContinuous" vertical="center"/>
    </xf>
    <xf numFmtId="49" fontId="8" fillId="0" borderId="1" xfId="0" applyNumberFormat="1" applyFont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Continuous" vertical="center"/>
    </xf>
    <xf numFmtId="0" fontId="2" fillId="0" borderId="22" xfId="0" applyFont="1" applyBorder="1" applyAlignment="1" applyProtection="1">
      <alignment horizontal="centerContinuous" vertical="center"/>
    </xf>
    <xf numFmtId="0" fontId="7" fillId="0" borderId="18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Continuous" vertical="center"/>
    </xf>
    <xf numFmtId="0" fontId="3" fillId="0" borderId="5" xfId="0" applyFont="1" applyBorder="1" applyAlignment="1" applyProtection="1">
      <alignment horizontal="centerContinuous" vertical="center"/>
    </xf>
    <xf numFmtId="0" fontId="26" fillId="0" borderId="11" xfId="0" applyFont="1" applyBorder="1" applyAlignment="1" applyProtection="1">
      <alignment horizontal="center" vertical="center"/>
    </xf>
    <xf numFmtId="1" fontId="26" fillId="0" borderId="43" xfId="0" applyNumberFormat="1" applyFont="1" applyBorder="1" applyAlignment="1" applyProtection="1">
      <alignment horizontal="center" vertical="center"/>
    </xf>
    <xf numFmtId="49" fontId="13" fillId="0" borderId="4" xfId="0" applyNumberFormat="1" applyFont="1" applyBorder="1" applyAlignment="1" applyProtection="1">
      <alignment horizontal="centerContinuous" vertical="center"/>
    </xf>
    <xf numFmtId="0" fontId="0" fillId="0" borderId="15" xfId="0" applyFill="1" applyBorder="1" applyAlignment="1" applyProtection="1">
      <alignment horizontal="center" vertical="center"/>
    </xf>
    <xf numFmtId="0" fontId="16" fillId="0" borderId="44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8" fillId="0" borderId="45" xfId="0" applyNumberFormat="1" applyFont="1" applyBorder="1" applyAlignment="1" applyProtection="1">
      <alignment horizontal="center" vertical="center"/>
    </xf>
    <xf numFmtId="49" fontId="8" fillId="0" borderId="22" xfId="0" applyNumberFormat="1" applyFont="1" applyBorder="1" applyAlignment="1" applyProtection="1">
      <alignment horizontal="center" vertical="center"/>
    </xf>
    <xf numFmtId="1" fontId="3" fillId="0" borderId="46" xfId="0" applyNumberFormat="1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36" xfId="0" applyFont="1" applyFill="1" applyBorder="1" applyAlignment="1" applyProtection="1">
      <alignment horizontal="center" vertical="center"/>
    </xf>
    <xf numFmtId="0" fontId="16" fillId="0" borderId="36" xfId="0" applyFont="1" applyFill="1" applyBorder="1" applyAlignment="1" applyProtection="1">
      <alignment horizontal="center" vertical="center" wrapText="1"/>
    </xf>
    <xf numFmtId="49" fontId="16" fillId="0" borderId="3" xfId="0" applyNumberFormat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9" fontId="16" fillId="0" borderId="9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center"/>
    </xf>
    <xf numFmtId="49" fontId="16" fillId="0" borderId="3" xfId="0" applyNumberFormat="1" applyFont="1" applyFill="1" applyBorder="1" applyAlignment="1" applyProtection="1">
      <alignment horizontal="center" vertical="center"/>
    </xf>
    <xf numFmtId="1" fontId="16" fillId="0" borderId="10" xfId="0" applyNumberFormat="1" applyFont="1" applyFill="1" applyBorder="1" applyAlignment="1" applyProtection="1">
      <alignment horizontal="center" vertical="center"/>
    </xf>
    <xf numFmtId="1" fontId="16" fillId="0" borderId="42" xfId="0" applyNumberFormat="1" applyFont="1" applyFill="1" applyBorder="1" applyAlignment="1" applyProtection="1">
      <alignment horizontal="center" vertical="center"/>
    </xf>
    <xf numFmtId="49" fontId="16" fillId="0" borderId="10" xfId="0" applyNumberFormat="1" applyFont="1" applyFill="1" applyBorder="1" applyAlignment="1" applyProtection="1">
      <alignment horizontal="left" vertical="center"/>
    </xf>
    <xf numFmtId="0" fontId="16" fillId="0" borderId="3" xfId="0" applyNumberFormat="1" applyFont="1" applyFill="1" applyBorder="1" applyAlignment="1" applyProtection="1">
      <alignment horizontal="left" vertical="center"/>
    </xf>
    <xf numFmtId="49" fontId="16" fillId="0" borderId="10" xfId="0" applyNumberFormat="1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49" fontId="2" fillId="0" borderId="29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" fontId="16" fillId="0" borderId="11" xfId="0" applyNumberFormat="1" applyFont="1" applyFill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1" fontId="16" fillId="0" borderId="8" xfId="0" applyNumberFormat="1" applyFont="1" applyFill="1" applyBorder="1" applyAlignment="1" applyProtection="1">
      <alignment horizontal="center" vertical="center"/>
    </xf>
    <xf numFmtId="49" fontId="16" fillId="3" borderId="3" xfId="0" applyNumberFormat="1" applyFont="1" applyFill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</xf>
    <xf numFmtId="49" fontId="16" fillId="6" borderId="32" xfId="0" applyNumberFormat="1" applyFont="1" applyFill="1" applyBorder="1" applyAlignment="1" applyProtection="1">
      <alignment horizontal="center" vertical="center"/>
      <protection locked="0"/>
    </xf>
    <xf numFmtId="1" fontId="16" fillId="4" borderId="14" xfId="0" applyNumberFormat="1" applyFont="1" applyFill="1" applyBorder="1" applyAlignment="1" applyProtection="1">
      <alignment horizontal="center" vertical="center"/>
      <protection locked="0"/>
    </xf>
    <xf numFmtId="1" fontId="16" fillId="0" borderId="31" xfId="0" applyNumberFormat="1" applyFont="1" applyBorder="1" applyAlignment="1" applyProtection="1">
      <alignment horizontal="center" vertical="center"/>
    </xf>
    <xf numFmtId="49" fontId="16" fillId="3" borderId="10" xfId="0" applyNumberFormat="1" applyFont="1" applyFill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vertical="center"/>
    </xf>
    <xf numFmtId="49" fontId="16" fillId="3" borderId="0" xfId="0" applyNumberFormat="1" applyFont="1" applyFill="1" applyBorder="1" applyAlignment="1" applyProtection="1">
      <alignment horizontal="center" vertical="center"/>
      <protection locked="0"/>
    </xf>
    <xf numFmtId="49" fontId="16" fillId="3" borderId="32" xfId="0" applyNumberFormat="1" applyFont="1" applyFill="1" applyBorder="1" applyAlignment="1" applyProtection="1">
      <alignment horizontal="center" vertical="center"/>
      <protection locked="0"/>
    </xf>
    <xf numFmtId="49" fontId="16" fillId="3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</xf>
    <xf numFmtId="49" fontId="16" fillId="3" borderId="14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49" fontId="2" fillId="3" borderId="2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Border="1" applyAlignment="1" applyProtection="1">
      <alignment vertical="center"/>
    </xf>
    <xf numFmtId="49" fontId="16" fillId="3" borderId="14" xfId="0" applyNumberFormat="1" applyFont="1" applyFill="1" applyBorder="1" applyAlignment="1" applyProtection="1">
      <alignment horizontal="center" vertical="center"/>
      <protection locked="0"/>
    </xf>
    <xf numFmtId="49" fontId="16" fillId="3" borderId="14" xfId="0" applyNumberFormat="1" applyFont="1" applyFill="1" applyBorder="1" applyAlignment="1" applyProtection="1">
      <alignment vertical="center"/>
      <protection locked="0"/>
    </xf>
    <xf numFmtId="49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1" fontId="16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49" fontId="0" fillId="3" borderId="28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16" fillId="3" borderId="6" xfId="0" applyNumberFormat="1" applyFont="1" applyFill="1" applyBorder="1" applyAlignment="1" applyProtection="1">
      <alignment horizontal="center" vertical="center"/>
      <protection locked="0"/>
    </xf>
    <xf numFmtId="49" fontId="16" fillId="3" borderId="21" xfId="0" applyNumberFormat="1" applyFont="1" applyFill="1" applyBorder="1" applyAlignment="1" applyProtection="1">
      <alignment horizontal="center" vertical="center"/>
      <protection locked="0"/>
    </xf>
    <xf numFmtId="49" fontId="16" fillId="3" borderId="6" xfId="0" applyNumberFormat="1" applyFont="1" applyFill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</xf>
    <xf numFmtId="49" fontId="16" fillId="6" borderId="21" xfId="0" applyNumberFormat="1" applyFont="1" applyFill="1" applyBorder="1" applyAlignment="1" applyProtection="1">
      <alignment horizontal="center" vertical="center"/>
      <protection locked="0"/>
    </xf>
    <xf numFmtId="1" fontId="16" fillId="0" borderId="36" xfId="0" applyNumberFormat="1" applyFont="1" applyBorder="1" applyAlignment="1" applyProtection="1">
      <alignment horizontal="center" vertical="center"/>
    </xf>
    <xf numFmtId="49" fontId="16" fillId="3" borderId="15" xfId="0" applyNumberFormat="1" applyFont="1" applyFill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vertical="center"/>
    </xf>
    <xf numFmtId="49" fontId="0" fillId="3" borderId="30" xfId="0" applyNumberForma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</xf>
    <xf numFmtId="164" fontId="16" fillId="0" borderId="3" xfId="0" applyNumberFormat="1" applyFont="1" applyBorder="1" applyAlignment="1" applyProtection="1">
      <alignment horizontal="center" vertical="center"/>
    </xf>
    <xf numFmtId="20" fontId="16" fillId="0" borderId="3" xfId="0" applyNumberFormat="1" applyFont="1" applyBorder="1" applyAlignment="1" applyProtection="1">
      <alignment horizontal="center" vertical="center"/>
    </xf>
    <xf numFmtId="1" fontId="16" fillId="0" borderId="3" xfId="0" applyNumberFormat="1" applyFont="1" applyBorder="1" applyAlignment="1" applyProtection="1">
      <alignment horizontal="center" vertical="center"/>
    </xf>
    <xf numFmtId="1" fontId="16" fillId="0" borderId="0" xfId="0" applyNumberFormat="1" applyFont="1" applyBorder="1" applyAlignment="1" applyProtection="1">
      <alignment horizontal="center" vertical="center"/>
    </xf>
    <xf numFmtId="49" fontId="16" fillId="0" borderId="3" xfId="0" applyNumberFormat="1" applyFont="1" applyBorder="1" applyAlignment="1" applyProtection="1">
      <alignment horizontal="left" vertical="center"/>
    </xf>
    <xf numFmtId="0" fontId="0" fillId="0" borderId="37" xfId="0" applyBorder="1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3" borderId="24" xfId="0" applyFill="1" applyBorder="1" applyAlignment="1" applyProtection="1">
      <alignment vertical="center"/>
      <protection locked="0"/>
    </xf>
    <xf numFmtId="49" fontId="16" fillId="3" borderId="20" xfId="0" applyNumberFormat="1" applyFont="1" applyFill="1" applyBorder="1" applyAlignment="1" applyProtection="1">
      <alignment horizontal="left" vertical="center"/>
      <protection locked="0"/>
    </xf>
    <xf numFmtId="49" fontId="16" fillId="3" borderId="16" xfId="0" applyNumberFormat="1" applyFont="1" applyFill="1" applyBorder="1" applyAlignment="1" applyProtection="1">
      <alignment horizontal="left" vertical="center"/>
      <protection locked="0"/>
    </xf>
    <xf numFmtId="0" fontId="0" fillId="3" borderId="33" xfId="0" applyFill="1" applyBorder="1" applyAlignment="1" applyProtection="1">
      <alignment vertical="center"/>
      <protection locked="0"/>
    </xf>
    <xf numFmtId="49" fontId="16" fillId="3" borderId="13" xfId="0" applyNumberFormat="1" applyFont="1" applyFill="1" applyBorder="1" applyAlignment="1" applyProtection="1">
      <alignment horizontal="left"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7" fillId="0" borderId="12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20" fontId="3" fillId="0" borderId="4" xfId="0" applyNumberFormat="1" applyFont="1" applyBorder="1" applyAlignment="1" applyProtection="1">
      <alignment horizontal="centerContinuous" vertical="center"/>
    </xf>
    <xf numFmtId="20" fontId="3" fillId="0" borderId="3" xfId="0" applyNumberFormat="1" applyFont="1" applyBorder="1" applyAlignment="1" applyProtection="1">
      <alignment horizontal="centerContinuous" vertical="center"/>
    </xf>
    <xf numFmtId="20" fontId="1" fillId="0" borderId="3" xfId="0" applyNumberFormat="1" applyFont="1" applyBorder="1" applyAlignment="1" applyProtection="1">
      <alignment horizontal="centerContinuous" vertical="center"/>
    </xf>
    <xf numFmtId="0" fontId="0" fillId="0" borderId="3" xfId="0" applyBorder="1" applyAlignment="1" applyProtection="1">
      <alignment horizontal="centerContinuous" vertical="center"/>
    </xf>
    <xf numFmtId="0" fontId="0" fillId="0" borderId="23" xfId="0" applyBorder="1" applyAlignment="1" applyProtection="1">
      <alignment horizontal="centerContinuous" vertical="center"/>
    </xf>
    <xf numFmtId="0" fontId="0" fillId="0" borderId="23" xfId="0" applyBorder="1" applyAlignment="1" applyProtection="1">
      <alignment horizontal="left" vertical="center"/>
    </xf>
    <xf numFmtId="1" fontId="3" fillId="0" borderId="3" xfId="0" applyNumberFormat="1" applyFont="1" applyBorder="1" applyAlignment="1" applyProtection="1">
      <alignment horizontal="centerContinuous" vertical="center"/>
    </xf>
    <xf numFmtId="1" fontId="3" fillId="0" borderId="5" xfId="0" applyNumberFormat="1" applyFont="1" applyBorder="1" applyAlignment="1" applyProtection="1">
      <alignment horizontal="centerContinuous" vertical="center"/>
    </xf>
    <xf numFmtId="1" fontId="3" fillId="0" borderId="0" xfId="0" applyNumberFormat="1" applyFont="1" applyBorder="1" applyAlignment="1" applyProtection="1">
      <alignment vertical="center"/>
    </xf>
    <xf numFmtId="0" fontId="2" fillId="0" borderId="40" xfId="0" applyFont="1" applyBorder="1" applyAlignment="1" applyProtection="1">
      <alignment horizontal="centerContinuous" vertical="center"/>
    </xf>
    <xf numFmtId="0" fontId="0" fillId="0" borderId="16" xfId="0" applyBorder="1" applyAlignment="1" applyProtection="1">
      <alignment horizontal="centerContinuous" vertical="center"/>
    </xf>
    <xf numFmtId="0" fontId="0" fillId="0" borderId="48" xfId="0" applyBorder="1" applyAlignment="1" applyProtection="1">
      <alignment horizontal="centerContinuous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20" fontId="1" fillId="0" borderId="0" xfId="0" applyNumberFormat="1" applyFon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horizontal="centerContinuous" vertical="center"/>
    </xf>
    <xf numFmtId="20" fontId="25" fillId="3" borderId="52" xfId="0" applyNumberFormat="1" applyFont="1" applyFill="1" applyBorder="1" applyAlignment="1" applyProtection="1">
      <alignment horizontal="centerContinuous" vertical="center"/>
      <protection locked="0"/>
    </xf>
    <xf numFmtId="0" fontId="0" fillId="0" borderId="53" xfId="0" applyBorder="1" applyAlignment="1" applyProtection="1">
      <alignment horizontal="centerContinuous" vertical="center"/>
    </xf>
    <xf numFmtId="1" fontId="3" fillId="0" borderId="31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0" fontId="32" fillId="0" borderId="54" xfId="0" applyFont="1" applyBorder="1" applyAlignment="1" applyProtection="1">
      <alignment horizontal="center" vertical="center"/>
    </xf>
    <xf numFmtId="0" fontId="32" fillId="0" borderId="55" xfId="0" applyFont="1" applyBorder="1" applyAlignment="1" applyProtection="1">
      <alignment horizontal="center" vertical="center"/>
    </xf>
    <xf numFmtId="1" fontId="10" fillId="0" borderId="12" xfId="0" applyNumberFormat="1" applyFont="1" applyFill="1" applyBorder="1" applyAlignment="1" applyProtection="1">
      <alignment horizontal="center" vertical="center"/>
    </xf>
    <xf numFmtId="1" fontId="10" fillId="0" borderId="49" xfId="0" applyNumberFormat="1" applyFont="1" applyFill="1" applyBorder="1" applyAlignment="1" applyProtection="1">
      <alignment horizontal="center" vertical="center"/>
    </xf>
    <xf numFmtId="1" fontId="3" fillId="0" borderId="25" xfId="0" applyNumberFormat="1" applyFont="1" applyBorder="1" applyAlignment="1" applyProtection="1">
      <alignment horizontal="center" vertical="center"/>
    </xf>
    <xf numFmtId="22" fontId="23" fillId="0" borderId="25" xfId="0" applyNumberFormat="1" applyFont="1" applyBorder="1" applyAlignment="1" applyProtection="1">
      <alignment horizontal="right" vertical="center" wrapText="1"/>
    </xf>
    <xf numFmtId="20" fontId="7" fillId="2" borderId="17" xfId="0" applyNumberFormat="1" applyFont="1" applyFill="1" applyBorder="1" applyAlignment="1" applyProtection="1">
      <alignment horizontal="center" vertical="center"/>
    </xf>
    <xf numFmtId="49" fontId="3" fillId="2" borderId="37" xfId="0" applyNumberFormat="1" applyFont="1" applyFill="1" applyBorder="1" applyAlignment="1" applyProtection="1">
      <alignment horizontal="right" vertical="center"/>
    </xf>
    <xf numFmtId="0" fontId="13" fillId="2" borderId="17" xfId="0" applyFont="1" applyFill="1" applyBorder="1" applyAlignment="1" applyProtection="1">
      <alignment horizontal="centerContinuous" vertical="center"/>
    </xf>
    <xf numFmtId="0" fontId="13" fillId="2" borderId="17" xfId="0" applyFont="1" applyFill="1" applyBorder="1" applyAlignment="1" applyProtection="1">
      <alignment horizontal="center" vertical="center"/>
    </xf>
    <xf numFmtId="1" fontId="7" fillId="2" borderId="17" xfId="0" applyNumberFormat="1" applyFont="1" applyFill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right" vertical="center" wrapText="1"/>
    </xf>
    <xf numFmtId="49" fontId="16" fillId="0" borderId="11" xfId="0" applyNumberFormat="1" applyFont="1" applyFill="1" applyBorder="1" applyAlignment="1" applyProtection="1">
      <alignment horizontal="center" vertical="center"/>
      <protection locked="0"/>
    </xf>
    <xf numFmtId="49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28" fillId="0" borderId="6" xfId="1" applyFont="1" applyBorder="1" applyAlignment="1" applyProtection="1">
      <alignment horizontal="center" vertical="center"/>
    </xf>
    <xf numFmtId="0" fontId="28" fillId="0" borderId="56" xfId="1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Continuous" vertical="center" wrapText="1"/>
    </xf>
    <xf numFmtId="49" fontId="16" fillId="8" borderId="0" xfId="0" applyNumberFormat="1" applyFont="1" applyFill="1" applyBorder="1" applyAlignment="1" applyProtection="1">
      <alignment horizontal="center" vertical="center"/>
      <protection locked="0"/>
    </xf>
    <xf numFmtId="49" fontId="16" fillId="8" borderId="11" xfId="0" applyNumberFormat="1" applyFont="1" applyFill="1" applyBorder="1" applyAlignment="1" applyProtection="1">
      <alignment horizontal="center" vertical="center"/>
      <protection locked="0"/>
    </xf>
    <xf numFmtId="49" fontId="16" fillId="8" borderId="8" xfId="0" applyNumberFormat="1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center" vertical="center"/>
    </xf>
    <xf numFmtId="49" fontId="16" fillId="0" borderId="11" xfId="0" applyNumberFormat="1" applyFont="1" applyFill="1" applyBorder="1" applyAlignment="1" applyProtection="1">
      <alignment horizontal="center" vertical="center"/>
    </xf>
    <xf numFmtId="49" fontId="16" fillId="0" borderId="11" xfId="0" applyNumberFormat="1" applyFont="1" applyFill="1" applyBorder="1" applyAlignment="1" applyProtection="1">
      <alignment horizontal="left" vertical="center"/>
    </xf>
    <xf numFmtId="0" fontId="16" fillId="0" borderId="11" xfId="0" applyFont="1" applyFill="1" applyBorder="1" applyAlignment="1" applyProtection="1">
      <alignment horizontal="left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49" fontId="16" fillId="0" borderId="8" xfId="0" applyNumberFormat="1" applyFont="1" applyFill="1" applyBorder="1" applyAlignment="1" applyProtection="1">
      <alignment horizontal="center" vertical="center"/>
    </xf>
    <xf numFmtId="49" fontId="16" fillId="0" borderId="8" xfId="0" applyNumberFormat="1" applyFont="1" applyFill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6" fillId="0" borderId="48" xfId="0" applyNumberFormat="1" applyFont="1" applyFill="1" applyBorder="1" applyAlignment="1" applyProtection="1">
      <alignment horizontal="left" vertical="center"/>
    </xf>
    <xf numFmtId="0" fontId="16" fillId="0" borderId="57" xfId="0" applyNumberFormat="1" applyFont="1" applyFill="1" applyBorder="1" applyAlignment="1" applyProtection="1">
      <alignment vertical="center"/>
    </xf>
    <xf numFmtId="0" fontId="16" fillId="0" borderId="48" xfId="0" applyFont="1" applyFill="1" applyBorder="1" applyAlignment="1" applyProtection="1">
      <alignment vertical="center"/>
    </xf>
    <xf numFmtId="0" fontId="16" fillId="0" borderId="57" xfId="0" applyFont="1" applyFill="1" applyBorder="1" applyAlignment="1" applyProtection="1">
      <alignment vertical="center"/>
    </xf>
    <xf numFmtId="0" fontId="16" fillId="0" borderId="48" xfId="0" applyFont="1" applyFill="1" applyBorder="1" applyAlignment="1" applyProtection="1">
      <alignment horizontal="left" vertical="center"/>
    </xf>
    <xf numFmtId="0" fontId="16" fillId="0" borderId="57" xfId="0" applyFont="1" applyFill="1" applyBorder="1" applyAlignment="1" applyProtection="1">
      <alignment horizontal="left" vertical="center"/>
    </xf>
    <xf numFmtId="0" fontId="16" fillId="0" borderId="40" xfId="0" applyNumberFormat="1" applyFont="1" applyFill="1" applyBorder="1" applyAlignment="1" applyProtection="1">
      <alignment horizontal="left" vertical="center"/>
    </xf>
    <xf numFmtId="0" fontId="16" fillId="0" borderId="58" xfId="0" applyNumberFormat="1" applyFont="1" applyFill="1" applyBorder="1" applyAlignment="1" applyProtection="1">
      <alignment vertical="center"/>
    </xf>
    <xf numFmtId="49" fontId="16" fillId="0" borderId="40" xfId="0" applyNumberFormat="1" applyFont="1" applyFill="1" applyBorder="1" applyAlignment="1" applyProtection="1">
      <alignment horizontal="left" vertical="center"/>
    </xf>
    <xf numFmtId="0" fontId="16" fillId="0" borderId="40" xfId="0" applyFont="1" applyFill="1" applyBorder="1" applyAlignment="1" applyProtection="1">
      <alignment horizontal="left" vertical="center"/>
    </xf>
    <xf numFmtId="0" fontId="1" fillId="0" borderId="58" xfId="0" applyFont="1" applyFill="1" applyBorder="1" applyAlignment="1" applyProtection="1">
      <alignment vertical="center"/>
    </xf>
    <xf numFmtId="0" fontId="16" fillId="0" borderId="16" xfId="0" applyFont="1" applyFill="1" applyBorder="1" applyAlignment="1" applyProtection="1">
      <alignment horizontal="left" vertical="center"/>
    </xf>
    <xf numFmtId="0" fontId="1" fillId="0" borderId="59" xfId="0" applyFont="1" applyFill="1" applyBorder="1" applyAlignment="1" applyProtection="1">
      <alignment vertical="center"/>
    </xf>
    <xf numFmtId="0" fontId="16" fillId="0" borderId="16" xfId="0" applyNumberFormat="1" applyFont="1" applyFill="1" applyBorder="1" applyAlignment="1" applyProtection="1">
      <alignment horizontal="left" vertical="center"/>
    </xf>
    <xf numFmtId="0" fontId="16" fillId="0" borderId="59" xfId="0" applyNumberFormat="1" applyFont="1" applyFill="1" applyBorder="1" applyAlignment="1" applyProtection="1">
      <alignment vertical="center"/>
    </xf>
    <xf numFmtId="49" fontId="16" fillId="0" borderId="58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7" borderId="0" xfId="0" applyFill="1" applyAlignment="1">
      <alignment vertical="center"/>
    </xf>
    <xf numFmtId="0" fontId="10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0" xfId="0" applyFont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43" xfId="0" applyFont="1" applyBorder="1" applyAlignment="1">
      <alignment horizontal="right" vertical="center"/>
    </xf>
    <xf numFmtId="0" fontId="2" fillId="0" borderId="4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3" xfId="0" applyBorder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3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" fillId="0" borderId="61" xfId="0" applyFont="1" applyBorder="1" applyAlignment="1">
      <alignment horizontal="right" vertical="center"/>
    </xf>
    <xf numFmtId="0" fontId="2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34" xfId="0" applyBorder="1" applyAlignment="1">
      <alignment vertical="center"/>
    </xf>
    <xf numFmtId="0" fontId="10" fillId="0" borderId="0" xfId="0" applyFont="1" applyFill="1" applyAlignment="1">
      <alignment vertical="center"/>
    </xf>
    <xf numFmtId="0" fontId="27" fillId="0" borderId="0" xfId="0" applyNumberFormat="1" applyFont="1" applyAlignment="1">
      <alignment vertical="center"/>
    </xf>
    <xf numFmtId="0" fontId="27" fillId="0" borderId="0" xfId="0" applyFont="1" applyFill="1" applyAlignment="1">
      <alignment vertical="center"/>
    </xf>
    <xf numFmtId="0" fontId="9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right" vertical="center" indent="1"/>
    </xf>
    <xf numFmtId="0" fontId="0" fillId="0" borderId="3" xfId="0" applyBorder="1" applyAlignment="1" applyProtection="1">
      <alignment vertical="center"/>
    </xf>
    <xf numFmtId="0" fontId="9" fillId="0" borderId="13" xfId="1" applyBorder="1" applyAlignment="1" applyProtection="1">
      <alignment horizontal="left" vertical="center"/>
    </xf>
    <xf numFmtId="49" fontId="0" fillId="3" borderId="28" xfId="0" applyNumberFormat="1" applyFill="1" applyBorder="1" applyAlignment="1" applyProtection="1">
      <alignment horizontal="center" vertical="center" textRotation="90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20" fontId="24" fillId="3" borderId="50" xfId="0" applyNumberFormat="1" applyFont="1" applyFill="1" applyBorder="1" applyAlignment="1" applyProtection="1">
      <alignment horizontal="center" vertical="center"/>
      <protection locked="0"/>
    </xf>
    <xf numFmtId="20" fontId="24" fillId="3" borderId="51" xfId="0" applyNumberFormat="1" applyFont="1" applyFill="1" applyBorder="1" applyAlignment="1" applyProtection="1">
      <alignment horizontal="center" vertical="center"/>
      <protection locked="0"/>
    </xf>
    <xf numFmtId="1" fontId="32" fillId="0" borderId="5" xfId="0" applyNumberFormat="1" applyFont="1" applyBorder="1" applyAlignment="1" applyProtection="1">
      <alignment horizontal="left" vertical="center"/>
    </xf>
    <xf numFmtId="1" fontId="32" fillId="0" borderId="56" xfId="0" applyNumberFormat="1" applyFont="1" applyBorder="1" applyAlignment="1" applyProtection="1">
      <alignment horizontal="left" vertical="center"/>
    </xf>
    <xf numFmtId="20" fontId="3" fillId="0" borderId="38" xfId="0" applyNumberFormat="1" applyFont="1" applyFill="1" applyBorder="1" applyAlignment="1" applyProtection="1">
      <alignment horizontal="center" vertical="center"/>
    </xf>
    <xf numFmtId="20" fontId="3" fillId="0" borderId="39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47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1" fontId="2" fillId="0" borderId="8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20" fontId="25" fillId="3" borderId="52" xfId="0" applyNumberFormat="1" applyFont="1" applyFill="1" applyBorder="1" applyAlignment="1" applyProtection="1">
      <alignment horizontal="center" vertical="center"/>
      <protection locked="0"/>
    </xf>
    <xf numFmtId="20" fontId="25" fillId="3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sket.klubb.nif.no/dokumenter/Documents/dommerkomite@brmn.no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nut.myhre@basketballdommer.com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"/>
  <sheetViews>
    <sheetView tabSelected="1" view="pageBreakPreview" zoomScaleNormal="75" zoomScaleSheetLayoutView="100" zoomScalePageLayoutView="75" workbookViewId="0">
      <selection activeCell="Y11" sqref="Y11"/>
    </sheetView>
  </sheetViews>
  <sheetFormatPr baseColWidth="10" defaultColWidth="10.85546875" defaultRowHeight="14.25" x14ac:dyDescent="0.2"/>
  <cols>
    <col min="1" max="1" width="4.140625" style="143" bestFit="1" customWidth="1"/>
    <col min="2" max="2" width="9.140625" style="140" customWidth="1"/>
    <col min="3" max="3" width="6.42578125" style="141" customWidth="1"/>
    <col min="4" max="5" width="6.85546875" style="139" customWidth="1"/>
    <col min="6" max="6" width="4.42578125" style="90" customWidth="1"/>
    <col min="7" max="7" width="5.42578125" style="90" customWidth="1"/>
    <col min="8" max="8" width="7.42578125" style="90" customWidth="1"/>
    <col min="9" max="9" width="6.85546875" style="142" customWidth="1"/>
    <col min="10" max="10" width="6" style="139" customWidth="1"/>
    <col min="11" max="12" width="5.7109375" style="139" customWidth="1"/>
    <col min="13" max="13" width="6" style="139" customWidth="1"/>
    <col min="14" max="14" width="6" style="138" customWidth="1"/>
    <col min="15" max="17" width="5.7109375" style="139" customWidth="1"/>
    <col min="18" max="18" width="8.42578125" style="139" customWidth="1"/>
    <col min="19" max="19" width="10.85546875" style="139"/>
    <col min="20" max="20" width="9.7109375" style="139" customWidth="1"/>
    <col min="21" max="21" width="10.28515625" style="6" customWidth="1"/>
    <col min="22" max="22" width="9.140625" style="6" customWidth="1"/>
    <col min="23" max="23" width="9" style="6" customWidth="1"/>
    <col min="24" max="24" width="5.42578125" style="90" customWidth="1"/>
    <col min="25" max="16384" width="10.85546875" style="6"/>
  </cols>
  <sheetData>
    <row r="1" spans="1:24" ht="22.5" customHeight="1" thickBot="1" x14ac:dyDescent="0.25">
      <c r="A1" s="10" t="s">
        <v>102</v>
      </c>
      <c r="B1" s="174"/>
      <c r="C1" s="175"/>
      <c r="D1" s="148"/>
      <c r="E1" s="176"/>
      <c r="F1" s="148"/>
      <c r="G1" s="177" t="s">
        <v>7</v>
      </c>
      <c r="H1" s="28">
        <v>2016</v>
      </c>
      <c r="I1" s="21">
        <f>H1+1</f>
        <v>2017</v>
      </c>
      <c r="J1" s="27" t="s">
        <v>40</v>
      </c>
      <c r="K1" s="129"/>
      <c r="L1" s="170" t="s">
        <v>77</v>
      </c>
      <c r="M1" s="29"/>
      <c r="N1" s="33" t="s">
        <v>43</v>
      </c>
      <c r="O1" s="26"/>
      <c r="P1" s="258" t="s">
        <v>80</v>
      </c>
      <c r="Q1" s="259"/>
      <c r="R1" s="260"/>
      <c r="S1" s="244" t="s">
        <v>36</v>
      </c>
      <c r="T1" s="248">
        <v>2017</v>
      </c>
      <c r="U1" s="165" t="s">
        <v>44</v>
      </c>
      <c r="V1" s="242" t="s">
        <v>20</v>
      </c>
      <c r="X1" s="6"/>
    </row>
    <row r="2" spans="1:24" ht="16.5" customHeight="1" thickBot="1" x14ac:dyDescent="0.25">
      <c r="A2" s="270" t="s">
        <v>29</v>
      </c>
      <c r="B2" s="271"/>
      <c r="C2" s="11" t="s">
        <v>19</v>
      </c>
      <c r="D2" s="9"/>
      <c r="E2" s="9"/>
      <c r="F2" s="250" t="s">
        <v>18</v>
      </c>
      <c r="G2" s="251"/>
      <c r="H2" s="30" t="s">
        <v>39</v>
      </c>
      <c r="I2" s="149"/>
      <c r="J2" s="31" t="s">
        <v>27</v>
      </c>
      <c r="K2" s="25" t="s">
        <v>3</v>
      </c>
      <c r="L2" s="15" t="s">
        <v>27</v>
      </c>
      <c r="M2" s="14" t="s">
        <v>3</v>
      </c>
      <c r="N2" s="32" t="s">
        <v>27</v>
      </c>
      <c r="O2" s="24" t="s">
        <v>3</v>
      </c>
      <c r="P2" s="261"/>
      <c r="Q2" s="262"/>
      <c r="R2" s="263"/>
      <c r="S2" s="245"/>
      <c r="T2" s="249"/>
      <c r="U2" s="122"/>
      <c r="V2" s="243"/>
      <c r="X2" s="6"/>
    </row>
    <row r="3" spans="1:24" ht="17.25" customHeight="1" thickBot="1" x14ac:dyDescent="0.25">
      <c r="A3" s="272"/>
      <c r="B3" s="273"/>
      <c r="C3" s="246" t="s">
        <v>72</v>
      </c>
      <c r="D3" s="247"/>
      <c r="E3" s="247"/>
      <c r="F3" s="267" t="s">
        <v>50</v>
      </c>
      <c r="G3" s="268"/>
      <c r="H3" s="150" t="s">
        <v>73</v>
      </c>
      <c r="I3" s="151"/>
      <c r="J3" s="152">
        <f>COUNTIF($I$8:$I$77,"&gt;0")</f>
        <v>0</v>
      </c>
      <c r="K3" s="153">
        <f>SUM(I8:I77)</f>
        <v>0</v>
      </c>
      <c r="L3" s="154">
        <v>10</v>
      </c>
      <c r="M3" s="155">
        <v>30</v>
      </c>
      <c r="N3" s="156" t="str">
        <f>IF($J$3&gt;=$L$3,"JA!",IF($J$3&lt;$L$3,"NEI"))</f>
        <v>NEI</v>
      </c>
      <c r="O3" s="157" t="str">
        <f>IF($K$3&gt;=$M$3,"JA!",IF($K$3&lt;$M$3,"NEI"))</f>
        <v>NEI</v>
      </c>
      <c r="P3" s="240" t="s">
        <v>103</v>
      </c>
      <c r="Q3" s="168"/>
      <c r="R3" s="169"/>
      <c r="S3" s="148"/>
      <c r="T3" s="158"/>
      <c r="U3" s="159">
        <v>42096.5</v>
      </c>
      <c r="V3" s="243"/>
      <c r="X3" s="6"/>
    </row>
    <row r="4" spans="1:24" s="1" customFormat="1" ht="14.25" customHeight="1" thickBot="1" x14ac:dyDescent="0.25">
      <c r="A4" s="5" t="s">
        <v>4</v>
      </c>
      <c r="B4" s="7" t="s">
        <v>0</v>
      </c>
      <c r="C4" s="160" t="s">
        <v>1</v>
      </c>
      <c r="D4" s="8" t="s">
        <v>2</v>
      </c>
      <c r="E4" s="161"/>
      <c r="F4" s="162" t="s">
        <v>8</v>
      </c>
      <c r="G4" s="162"/>
      <c r="H4" s="163" t="s">
        <v>9</v>
      </c>
      <c r="I4" s="164" t="s">
        <v>3</v>
      </c>
      <c r="J4" s="8" t="s">
        <v>5</v>
      </c>
      <c r="K4" s="4"/>
      <c r="L4" s="17"/>
      <c r="M4" s="16" t="s">
        <v>28</v>
      </c>
      <c r="N4" s="8" t="s">
        <v>6</v>
      </c>
      <c r="O4" s="4"/>
      <c r="P4" s="4"/>
      <c r="Q4" s="4"/>
      <c r="R4" s="18" t="s">
        <v>38</v>
      </c>
      <c r="S4" s="19"/>
      <c r="T4" s="18" t="s">
        <v>37</v>
      </c>
      <c r="U4" s="20"/>
      <c r="V4" s="13" t="s">
        <v>18</v>
      </c>
      <c r="W4" s="12"/>
    </row>
    <row r="5" spans="1:24" s="48" customFormat="1" x14ac:dyDescent="0.2">
      <c r="A5" s="145"/>
      <c r="B5" s="47" t="s">
        <v>99</v>
      </c>
      <c r="C5" s="49"/>
      <c r="D5" s="47"/>
      <c r="E5" s="50"/>
      <c r="F5" s="51"/>
      <c r="G5" s="49"/>
      <c r="H5" s="52"/>
      <c r="I5" s="53"/>
      <c r="J5" s="54"/>
      <c r="K5" s="50"/>
      <c r="L5" s="50"/>
      <c r="M5" s="50"/>
      <c r="N5" s="54"/>
      <c r="O5" s="55"/>
      <c r="P5" s="55"/>
      <c r="Q5" s="55"/>
      <c r="R5" s="56"/>
      <c r="S5" s="57"/>
      <c r="T5" s="56"/>
      <c r="U5" s="57"/>
      <c r="V5" s="58"/>
      <c r="W5" s="59"/>
      <c r="X5" s="60"/>
    </row>
    <row r="6" spans="1:24" s="48" customFormat="1" x14ac:dyDescent="0.2">
      <c r="A6" s="178"/>
      <c r="B6" s="179" t="s">
        <v>74</v>
      </c>
      <c r="C6" s="179" t="s">
        <v>51</v>
      </c>
      <c r="D6" s="180" t="s">
        <v>52</v>
      </c>
      <c r="E6" s="181"/>
      <c r="F6" s="172" t="s">
        <v>76</v>
      </c>
      <c r="G6" s="166"/>
      <c r="H6" s="61" t="str">
        <f t="shared" ref="H6:H7" si="0">IF(F6="1K","D",IF(F6="RU","D",IF(F6="1M","D",IF(F6="2M","E",IF(F6="2K","E",IF(F6="G19","E",IF(F6="U","E",IF(F6="B","E",""))))))))</f>
        <v>D</v>
      </c>
      <c r="I6" s="61">
        <f t="shared" ref="I6:I73" si="1">IF(H6="A",7,IF(H6="B",6,IF(H6="C",5,IF(H6="D",4,IF(H6="E",3,IF(H6="F",2,IF(H6="G",1,"")))))))</f>
        <v>4</v>
      </c>
      <c r="J6" s="180" t="s">
        <v>53</v>
      </c>
      <c r="K6" s="198"/>
      <c r="L6" s="200"/>
      <c r="M6" s="193"/>
      <c r="N6" s="180" t="s">
        <v>54</v>
      </c>
      <c r="O6" s="195"/>
      <c r="P6" s="202"/>
      <c r="Q6" s="189"/>
      <c r="R6" s="180" t="s">
        <v>55</v>
      </c>
      <c r="S6" s="181"/>
      <c r="T6" s="197" t="s">
        <v>81</v>
      </c>
      <c r="U6" s="191"/>
      <c r="V6" s="182" t="s">
        <v>100</v>
      </c>
      <c r="W6" s="59"/>
      <c r="X6" s="60"/>
    </row>
    <row r="7" spans="1:24" s="48" customFormat="1" ht="14.25" customHeight="1" thickBot="1" x14ac:dyDescent="0.25">
      <c r="A7" s="183"/>
      <c r="B7" s="184" t="s">
        <v>75</v>
      </c>
      <c r="C7" s="184" t="s">
        <v>56</v>
      </c>
      <c r="D7" s="185" t="s">
        <v>57</v>
      </c>
      <c r="E7" s="186"/>
      <c r="F7" s="173" t="s">
        <v>78</v>
      </c>
      <c r="G7" s="167" t="s">
        <v>79</v>
      </c>
      <c r="H7" s="63" t="str">
        <f t="shared" si="0"/>
        <v>E</v>
      </c>
      <c r="I7" s="63">
        <f t="shared" si="1"/>
        <v>3</v>
      </c>
      <c r="J7" s="185" t="s">
        <v>58</v>
      </c>
      <c r="K7" s="199"/>
      <c r="L7" s="201"/>
      <c r="M7" s="194"/>
      <c r="N7" s="185" t="s">
        <v>59</v>
      </c>
      <c r="O7" s="196"/>
      <c r="P7" s="203"/>
      <c r="Q7" s="190"/>
      <c r="R7" s="204" t="s">
        <v>81</v>
      </c>
      <c r="S7" s="192"/>
      <c r="T7" s="185" t="s">
        <v>60</v>
      </c>
      <c r="U7" s="187"/>
      <c r="V7" s="188" t="s">
        <v>61</v>
      </c>
      <c r="W7" s="59"/>
      <c r="X7" s="60"/>
    </row>
    <row r="8" spans="1:24" s="48" customFormat="1" x14ac:dyDescent="0.2">
      <c r="A8" s="146">
        <v>1</v>
      </c>
      <c r="B8" s="72"/>
      <c r="C8" s="72"/>
      <c r="D8" s="73"/>
      <c r="E8" s="74"/>
      <c r="F8" s="171"/>
      <c r="G8" s="66"/>
      <c r="H8" s="67" t="str">
        <f>IF(F8="1K","D",IF(F8="RU","D",IF(F8="1M","D",IF(F8="2M","E",IF(F8="2K","E",IF(F8="G19","E",IF(F8="U","E",IF(F8="B","E",""))))))))</f>
        <v/>
      </c>
      <c r="I8" s="68" t="str">
        <f t="shared" si="1"/>
        <v/>
      </c>
      <c r="J8" s="75"/>
      <c r="K8" s="74"/>
      <c r="L8" s="74"/>
      <c r="M8" s="74"/>
      <c r="N8" s="75"/>
      <c r="O8" s="76"/>
      <c r="P8" s="76"/>
      <c r="Q8" s="76"/>
      <c r="R8" s="81"/>
      <c r="S8" s="77"/>
      <c r="T8" s="81"/>
      <c r="U8" s="77"/>
      <c r="V8" s="78"/>
      <c r="W8" s="59"/>
      <c r="X8" s="60"/>
    </row>
    <row r="9" spans="1:24" s="48" customFormat="1" x14ac:dyDescent="0.2">
      <c r="A9" s="44">
        <f>A8+1</f>
        <v>2</v>
      </c>
      <c r="B9" s="72"/>
      <c r="C9" s="72"/>
      <c r="D9" s="73"/>
      <c r="E9" s="74"/>
      <c r="F9" s="71"/>
      <c r="G9" s="66"/>
      <c r="H9" s="67" t="str">
        <f t="shared" ref="H9:H72" si="2">IF(F9="1K","D",IF(F9="RU","D",IF(F9="1M","D",IF(F9="2M","E",IF(F9="2K","E",IF(F9="G19","E",IF(F9="U","E",IF(F9="B","E",""))))))))</f>
        <v/>
      </c>
      <c r="I9" s="68" t="str">
        <f t="shared" si="1"/>
        <v/>
      </c>
      <c r="J9" s="75"/>
      <c r="K9" s="74"/>
      <c r="L9" s="74"/>
      <c r="M9" s="74"/>
      <c r="N9" s="75"/>
      <c r="O9" s="76"/>
      <c r="P9" s="76"/>
      <c r="Q9" s="76"/>
      <c r="R9" s="75"/>
      <c r="S9" s="74"/>
      <c r="T9" s="75"/>
      <c r="U9" s="77"/>
      <c r="V9" s="78"/>
      <c r="W9" s="59"/>
      <c r="X9" s="60"/>
    </row>
    <row r="10" spans="1:24" s="48" customFormat="1" ht="14.25" customHeight="1" x14ac:dyDescent="0.2">
      <c r="A10" s="44">
        <f>A9+1</f>
        <v>3</v>
      </c>
      <c r="B10" s="72"/>
      <c r="C10" s="72"/>
      <c r="D10" s="73"/>
      <c r="E10" s="74"/>
      <c r="F10" s="71"/>
      <c r="G10" s="66"/>
      <c r="H10" s="67" t="str">
        <f t="shared" si="2"/>
        <v/>
      </c>
      <c r="I10" s="68" t="str">
        <f t="shared" si="1"/>
        <v/>
      </c>
      <c r="J10" s="75"/>
      <c r="M10" s="74"/>
      <c r="N10" s="75"/>
      <c r="O10" s="79"/>
      <c r="P10" s="79"/>
      <c r="Q10" s="79"/>
      <c r="R10" s="80"/>
      <c r="S10" s="77"/>
      <c r="T10" s="75"/>
      <c r="U10" s="77"/>
      <c r="V10" s="78"/>
      <c r="W10" s="59"/>
      <c r="X10" s="60"/>
    </row>
    <row r="11" spans="1:24" s="48" customFormat="1" ht="14.25" customHeight="1" x14ac:dyDescent="0.2">
      <c r="A11" s="44">
        <f t="shared" ref="A11:A74" si="3">A10+1</f>
        <v>4</v>
      </c>
      <c r="B11" s="72"/>
      <c r="C11" s="72"/>
      <c r="D11" s="73"/>
      <c r="E11" s="74"/>
      <c r="F11" s="71"/>
      <c r="G11" s="66"/>
      <c r="H11" s="67" t="str">
        <f t="shared" si="2"/>
        <v/>
      </c>
      <c r="I11" s="68" t="str">
        <f t="shared" si="1"/>
        <v/>
      </c>
      <c r="J11" s="75"/>
      <c r="K11" s="74"/>
      <c r="L11" s="74"/>
      <c r="M11" s="74"/>
      <c r="N11" s="75"/>
      <c r="O11" s="77"/>
      <c r="P11" s="77"/>
      <c r="Q11" s="77"/>
      <c r="R11" s="75"/>
      <c r="S11" s="74"/>
      <c r="T11" s="75"/>
      <c r="U11" s="77"/>
      <c r="V11" s="78"/>
      <c r="W11" s="59"/>
      <c r="X11" s="60"/>
    </row>
    <row r="12" spans="1:24" s="48" customFormat="1" ht="15" customHeight="1" x14ac:dyDescent="0.2">
      <c r="A12" s="44">
        <f t="shared" si="3"/>
        <v>5</v>
      </c>
      <c r="B12" s="72"/>
      <c r="C12" s="72"/>
      <c r="D12" s="73"/>
      <c r="E12" s="74"/>
      <c r="F12" s="71"/>
      <c r="G12" s="66"/>
      <c r="H12" s="67" t="str">
        <f t="shared" si="2"/>
        <v/>
      </c>
      <c r="I12" s="68" t="str">
        <f t="shared" si="1"/>
        <v/>
      </c>
      <c r="J12" s="75"/>
      <c r="K12" s="74"/>
      <c r="L12" s="74"/>
      <c r="M12" s="74"/>
      <c r="N12" s="75"/>
      <c r="O12" s="76"/>
      <c r="P12" s="76"/>
      <c r="Q12" s="76"/>
      <c r="R12" s="75"/>
      <c r="S12" s="74"/>
      <c r="T12" s="81"/>
      <c r="U12" s="77"/>
      <c r="V12" s="78"/>
      <c r="W12" s="59"/>
      <c r="X12" s="60"/>
    </row>
    <row r="13" spans="1:24" s="48" customFormat="1" x14ac:dyDescent="0.2">
      <c r="A13" s="44">
        <f t="shared" si="3"/>
        <v>6</v>
      </c>
      <c r="B13" s="72"/>
      <c r="C13" s="72"/>
      <c r="D13" s="73"/>
      <c r="E13" s="74"/>
      <c r="F13" s="71"/>
      <c r="G13" s="66"/>
      <c r="H13" s="67" t="str">
        <f t="shared" si="2"/>
        <v/>
      </c>
      <c r="I13" s="68" t="str">
        <f t="shared" si="1"/>
        <v/>
      </c>
      <c r="J13" s="75"/>
      <c r="K13" s="74"/>
      <c r="L13" s="74"/>
      <c r="M13" s="74"/>
      <c r="N13" s="75"/>
      <c r="O13" s="76"/>
      <c r="P13" s="76"/>
      <c r="Q13" s="76"/>
      <c r="R13" s="75"/>
      <c r="S13" s="74"/>
      <c r="T13" s="81"/>
      <c r="U13" s="77"/>
      <c r="V13" s="78"/>
      <c r="W13" s="59"/>
      <c r="X13" s="60"/>
    </row>
    <row r="14" spans="1:24" s="48" customFormat="1" x14ac:dyDescent="0.2">
      <c r="A14" s="44">
        <f t="shared" si="3"/>
        <v>7</v>
      </c>
      <c r="B14" s="72"/>
      <c r="C14" s="72"/>
      <c r="D14" s="73"/>
      <c r="E14" s="74"/>
      <c r="F14" s="71"/>
      <c r="G14" s="66"/>
      <c r="H14" s="67" t="str">
        <f t="shared" si="2"/>
        <v/>
      </c>
      <c r="I14" s="68" t="str">
        <f t="shared" si="1"/>
        <v/>
      </c>
      <c r="J14" s="75"/>
      <c r="K14" s="74"/>
      <c r="L14" s="74"/>
      <c r="M14" s="74"/>
      <c r="N14" s="75"/>
      <c r="O14" s="76"/>
      <c r="P14" s="76"/>
      <c r="Q14" s="76"/>
      <c r="R14" s="81"/>
      <c r="S14" s="77"/>
      <c r="T14" s="81"/>
      <c r="U14" s="77"/>
      <c r="V14" s="78"/>
      <c r="W14" s="59"/>
      <c r="X14" s="60"/>
    </row>
    <row r="15" spans="1:24" s="48" customFormat="1" x14ac:dyDescent="0.2">
      <c r="A15" s="44">
        <f t="shared" si="3"/>
        <v>8</v>
      </c>
      <c r="B15" s="72"/>
      <c r="C15" s="72"/>
      <c r="D15" s="73"/>
      <c r="E15" s="74"/>
      <c r="F15" s="71"/>
      <c r="G15" s="66"/>
      <c r="H15" s="67" t="str">
        <f t="shared" si="2"/>
        <v/>
      </c>
      <c r="I15" s="68" t="str">
        <f t="shared" si="1"/>
        <v/>
      </c>
      <c r="J15" s="75"/>
      <c r="K15" s="74"/>
      <c r="L15" s="74"/>
      <c r="M15" s="74"/>
      <c r="N15" s="75"/>
      <c r="O15" s="76"/>
      <c r="P15" s="76"/>
      <c r="Q15" s="76"/>
      <c r="R15" s="81"/>
      <c r="S15" s="77"/>
      <c r="T15" s="81"/>
      <c r="U15" s="77"/>
      <c r="V15" s="78"/>
      <c r="W15" s="59"/>
      <c r="X15" s="60"/>
    </row>
    <row r="16" spans="1:24" s="48" customFormat="1" x14ac:dyDescent="0.2">
      <c r="A16" s="44">
        <f t="shared" si="3"/>
        <v>9</v>
      </c>
      <c r="B16" s="72"/>
      <c r="C16" s="72"/>
      <c r="D16" s="73"/>
      <c r="E16" s="74"/>
      <c r="F16" s="71"/>
      <c r="G16" s="66"/>
      <c r="H16" s="67" t="str">
        <f t="shared" si="2"/>
        <v/>
      </c>
      <c r="I16" s="68" t="str">
        <f t="shared" si="1"/>
        <v/>
      </c>
      <c r="J16" s="75"/>
      <c r="K16" s="74"/>
      <c r="L16" s="74"/>
      <c r="M16" s="74"/>
      <c r="N16" s="75"/>
      <c r="O16" s="76"/>
      <c r="P16" s="76"/>
      <c r="Q16" s="76"/>
      <c r="R16" s="81"/>
      <c r="S16" s="77"/>
      <c r="T16" s="81"/>
      <c r="U16" s="77"/>
      <c r="V16" s="78"/>
      <c r="W16" s="59"/>
      <c r="X16" s="60"/>
    </row>
    <row r="17" spans="1:24" s="48" customFormat="1" x14ac:dyDescent="0.2">
      <c r="A17" s="44">
        <f t="shared" si="3"/>
        <v>10</v>
      </c>
      <c r="B17" s="72"/>
      <c r="C17" s="72"/>
      <c r="D17" s="73"/>
      <c r="E17" s="74"/>
      <c r="F17" s="71"/>
      <c r="G17" s="66"/>
      <c r="H17" s="67" t="str">
        <f t="shared" si="2"/>
        <v/>
      </c>
      <c r="I17" s="68" t="str">
        <f t="shared" si="1"/>
        <v/>
      </c>
      <c r="J17" s="75"/>
      <c r="K17" s="74"/>
      <c r="L17" s="74"/>
      <c r="M17" s="74"/>
      <c r="N17" s="75"/>
      <c r="O17" s="76"/>
      <c r="P17" s="76"/>
      <c r="Q17" s="76"/>
      <c r="R17" s="75"/>
      <c r="S17" s="74"/>
      <c r="T17" s="75"/>
      <c r="U17" s="77"/>
      <c r="V17" s="78"/>
      <c r="W17" s="59"/>
      <c r="X17" s="60"/>
    </row>
    <row r="18" spans="1:24" s="48" customFormat="1" x14ac:dyDescent="0.2">
      <c r="A18" s="44">
        <f t="shared" si="3"/>
        <v>11</v>
      </c>
      <c r="B18" s="72"/>
      <c r="C18" s="72"/>
      <c r="D18" s="73"/>
      <c r="E18" s="74"/>
      <c r="F18" s="71"/>
      <c r="G18" s="66"/>
      <c r="H18" s="67" t="str">
        <f t="shared" si="2"/>
        <v/>
      </c>
      <c r="I18" s="68" t="str">
        <f t="shared" si="1"/>
        <v/>
      </c>
      <c r="J18" s="75"/>
      <c r="K18" s="74"/>
      <c r="L18" s="74"/>
      <c r="M18" s="74"/>
      <c r="N18" s="75"/>
      <c r="O18" s="76"/>
      <c r="P18" s="76"/>
      <c r="Q18" s="76"/>
      <c r="R18" s="75"/>
      <c r="S18" s="74"/>
      <c r="T18" s="75"/>
      <c r="U18" s="77"/>
      <c r="V18" s="78"/>
      <c r="W18" s="59"/>
      <c r="X18" s="60"/>
    </row>
    <row r="19" spans="1:24" s="48" customFormat="1" x14ac:dyDescent="0.2">
      <c r="A19" s="44">
        <f t="shared" si="3"/>
        <v>12</v>
      </c>
      <c r="B19" s="72"/>
      <c r="C19" s="72"/>
      <c r="D19" s="73"/>
      <c r="E19" s="74"/>
      <c r="F19" s="71"/>
      <c r="G19" s="66"/>
      <c r="H19" s="67" t="str">
        <f t="shared" si="2"/>
        <v/>
      </c>
      <c r="I19" s="68" t="str">
        <f t="shared" si="1"/>
        <v/>
      </c>
      <c r="J19" s="75"/>
      <c r="K19" s="74"/>
      <c r="L19" s="74"/>
      <c r="M19" s="74"/>
      <c r="N19" s="75"/>
      <c r="O19" s="76"/>
      <c r="P19" s="76"/>
      <c r="Q19" s="76"/>
      <c r="R19" s="75"/>
      <c r="S19" s="74"/>
      <c r="T19" s="75"/>
      <c r="U19" s="77"/>
      <c r="V19" s="78"/>
      <c r="W19" s="59"/>
      <c r="X19" s="60"/>
    </row>
    <row r="20" spans="1:24" s="48" customFormat="1" x14ac:dyDescent="0.2">
      <c r="A20" s="44">
        <f t="shared" si="3"/>
        <v>13</v>
      </c>
      <c r="B20" s="72"/>
      <c r="C20" s="72"/>
      <c r="D20" s="73"/>
      <c r="E20" s="74"/>
      <c r="F20" s="71"/>
      <c r="G20" s="66"/>
      <c r="H20" s="67" t="str">
        <f t="shared" si="2"/>
        <v/>
      </c>
      <c r="I20" s="68" t="str">
        <f t="shared" si="1"/>
        <v/>
      </c>
      <c r="J20" s="75"/>
      <c r="K20" s="74"/>
      <c r="L20" s="74"/>
      <c r="M20" s="74"/>
      <c r="N20" s="75"/>
      <c r="O20" s="76"/>
      <c r="P20" s="76"/>
      <c r="Q20" s="77"/>
      <c r="R20" s="81"/>
      <c r="S20" s="77"/>
      <c r="T20" s="81"/>
      <c r="U20" s="77"/>
      <c r="V20" s="82"/>
    </row>
    <row r="21" spans="1:24" s="48" customFormat="1" x14ac:dyDescent="0.2">
      <c r="A21" s="44">
        <f t="shared" si="3"/>
        <v>14</v>
      </c>
      <c r="B21" s="72"/>
      <c r="C21" s="72"/>
      <c r="D21" s="73"/>
      <c r="E21" s="74"/>
      <c r="F21" s="71"/>
      <c r="G21" s="66"/>
      <c r="H21" s="67" t="str">
        <f t="shared" si="2"/>
        <v/>
      </c>
      <c r="I21" s="68" t="str">
        <f t="shared" si="1"/>
        <v/>
      </c>
      <c r="J21" s="75"/>
      <c r="K21" s="74"/>
      <c r="L21" s="74"/>
      <c r="M21" s="74"/>
      <c r="N21" s="75"/>
      <c r="O21" s="76"/>
      <c r="P21" s="76"/>
      <c r="Q21" s="77"/>
      <c r="R21" s="81"/>
      <c r="S21" s="77"/>
      <c r="T21" s="81"/>
      <c r="U21" s="77"/>
      <c r="V21" s="82"/>
    </row>
    <row r="22" spans="1:24" s="48" customFormat="1" x14ac:dyDescent="0.2">
      <c r="A22" s="44">
        <f t="shared" si="3"/>
        <v>15</v>
      </c>
      <c r="B22" s="72"/>
      <c r="C22" s="72"/>
      <c r="D22" s="73"/>
      <c r="E22" s="74"/>
      <c r="F22" s="71"/>
      <c r="G22" s="66"/>
      <c r="H22" s="67" t="str">
        <f t="shared" si="2"/>
        <v/>
      </c>
      <c r="I22" s="68" t="str">
        <f t="shared" si="1"/>
        <v/>
      </c>
      <c r="J22" s="75"/>
      <c r="K22" s="74"/>
      <c r="L22" s="74"/>
      <c r="M22" s="74"/>
      <c r="N22" s="75"/>
      <c r="O22" s="76"/>
      <c r="P22" s="76"/>
      <c r="Q22" s="77"/>
      <c r="R22" s="81"/>
      <c r="S22" s="77"/>
      <c r="T22" s="81"/>
      <c r="U22" s="77"/>
      <c r="V22" s="82"/>
    </row>
    <row r="23" spans="1:24" s="48" customFormat="1" x14ac:dyDescent="0.2">
      <c r="A23" s="44">
        <f t="shared" si="3"/>
        <v>16</v>
      </c>
      <c r="B23" s="72"/>
      <c r="C23" s="72"/>
      <c r="D23" s="73"/>
      <c r="E23" s="74"/>
      <c r="F23" s="71"/>
      <c r="G23" s="66"/>
      <c r="H23" s="67" t="str">
        <f t="shared" si="2"/>
        <v/>
      </c>
      <c r="I23" s="68" t="str">
        <f t="shared" si="1"/>
        <v/>
      </c>
      <c r="J23" s="75"/>
      <c r="K23" s="74"/>
      <c r="L23" s="74"/>
      <c r="M23" s="74"/>
      <c r="N23" s="75"/>
      <c r="O23" s="76"/>
      <c r="P23" s="76"/>
      <c r="Q23" s="77"/>
      <c r="R23" s="81"/>
      <c r="S23" s="77"/>
      <c r="T23" s="81"/>
      <c r="U23" s="77"/>
      <c r="V23" s="82"/>
    </row>
    <row r="24" spans="1:24" s="48" customFormat="1" x14ac:dyDescent="0.2">
      <c r="A24" s="44">
        <f t="shared" si="3"/>
        <v>17</v>
      </c>
      <c r="B24" s="72"/>
      <c r="C24" s="72"/>
      <c r="D24" s="73"/>
      <c r="E24" s="74"/>
      <c r="F24" s="71"/>
      <c r="G24" s="66"/>
      <c r="H24" s="67" t="str">
        <f t="shared" si="2"/>
        <v/>
      </c>
      <c r="I24" s="68" t="str">
        <f t="shared" si="1"/>
        <v/>
      </c>
      <c r="J24" s="75"/>
      <c r="K24" s="74"/>
      <c r="L24" s="74"/>
      <c r="M24" s="74"/>
      <c r="N24" s="75"/>
      <c r="O24" s="76"/>
      <c r="P24" s="76"/>
      <c r="Q24" s="77"/>
      <c r="R24" s="81"/>
      <c r="S24" s="77"/>
      <c r="T24" s="81"/>
      <c r="U24" s="77"/>
      <c r="V24" s="82"/>
    </row>
    <row r="25" spans="1:24" s="48" customFormat="1" x14ac:dyDescent="0.2">
      <c r="A25" s="44">
        <f t="shared" si="3"/>
        <v>18</v>
      </c>
      <c r="B25" s="72"/>
      <c r="C25" s="72"/>
      <c r="D25" s="73"/>
      <c r="E25" s="74"/>
      <c r="F25" s="71"/>
      <c r="G25" s="66"/>
      <c r="H25" s="67" t="str">
        <f t="shared" si="2"/>
        <v/>
      </c>
      <c r="I25" s="68" t="str">
        <f t="shared" si="1"/>
        <v/>
      </c>
      <c r="J25" s="75"/>
      <c r="K25" s="74"/>
      <c r="L25" s="74"/>
      <c r="M25" s="74"/>
      <c r="N25" s="75"/>
      <c r="O25" s="76"/>
      <c r="P25" s="76"/>
      <c r="Q25" s="77"/>
      <c r="R25" s="81"/>
      <c r="S25" s="77"/>
      <c r="T25" s="81"/>
      <c r="U25" s="77"/>
      <c r="V25" s="82"/>
    </row>
    <row r="26" spans="1:24" s="48" customFormat="1" x14ac:dyDescent="0.2">
      <c r="A26" s="44">
        <f t="shared" si="3"/>
        <v>19</v>
      </c>
      <c r="B26" s="72"/>
      <c r="C26" s="72"/>
      <c r="D26" s="73"/>
      <c r="E26" s="74"/>
      <c r="F26" s="71"/>
      <c r="G26" s="66"/>
      <c r="H26" s="67" t="str">
        <f t="shared" si="2"/>
        <v/>
      </c>
      <c r="I26" s="68" t="str">
        <f t="shared" si="1"/>
        <v/>
      </c>
      <c r="J26" s="75"/>
      <c r="K26" s="74"/>
      <c r="L26" s="74"/>
      <c r="M26" s="74"/>
      <c r="N26" s="75"/>
      <c r="O26" s="76"/>
      <c r="P26" s="76"/>
      <c r="Q26" s="77"/>
      <c r="R26" s="81"/>
      <c r="S26" s="77"/>
      <c r="T26" s="81"/>
      <c r="U26" s="77"/>
      <c r="V26" s="82"/>
    </row>
    <row r="27" spans="1:24" s="48" customFormat="1" x14ac:dyDescent="0.2">
      <c r="A27" s="44">
        <f t="shared" si="3"/>
        <v>20</v>
      </c>
      <c r="B27" s="72"/>
      <c r="C27" s="72"/>
      <c r="D27" s="73"/>
      <c r="E27" s="74"/>
      <c r="F27" s="71"/>
      <c r="G27" s="66"/>
      <c r="H27" s="67" t="str">
        <f t="shared" si="2"/>
        <v/>
      </c>
      <c r="I27" s="68" t="str">
        <f t="shared" si="1"/>
        <v/>
      </c>
      <c r="J27" s="75"/>
      <c r="K27" s="74"/>
      <c r="L27" s="74"/>
      <c r="M27" s="74"/>
      <c r="N27" s="75"/>
      <c r="O27" s="76"/>
      <c r="P27" s="76"/>
      <c r="Q27" s="77"/>
      <c r="R27" s="81"/>
      <c r="S27" s="77"/>
      <c r="T27" s="81"/>
      <c r="U27" s="77"/>
      <c r="V27" s="82"/>
    </row>
    <row r="28" spans="1:24" s="59" customFormat="1" ht="12.75" x14ac:dyDescent="0.2">
      <c r="A28" s="44">
        <f t="shared" si="3"/>
        <v>21</v>
      </c>
      <c r="B28" s="72"/>
      <c r="C28" s="72"/>
      <c r="D28" s="73"/>
      <c r="E28" s="74"/>
      <c r="F28" s="71"/>
      <c r="G28" s="66"/>
      <c r="H28" s="67" t="str">
        <f t="shared" si="2"/>
        <v/>
      </c>
      <c r="I28" s="68" t="str">
        <f t="shared" si="1"/>
        <v/>
      </c>
      <c r="J28" s="75"/>
      <c r="K28" s="74"/>
      <c r="L28" s="74"/>
      <c r="M28" s="74"/>
      <c r="N28" s="75"/>
      <c r="O28" s="76"/>
      <c r="P28" s="76"/>
      <c r="Q28" s="77"/>
      <c r="R28" s="81"/>
      <c r="S28" s="77"/>
      <c r="T28" s="81"/>
      <c r="U28" s="77"/>
      <c r="V28" s="78"/>
    </row>
    <row r="29" spans="1:24" s="59" customFormat="1" ht="12.75" x14ac:dyDescent="0.2">
      <c r="A29" s="44">
        <f t="shared" si="3"/>
        <v>22</v>
      </c>
      <c r="B29" s="72"/>
      <c r="C29" s="72"/>
      <c r="D29" s="73"/>
      <c r="E29" s="74"/>
      <c r="F29" s="71"/>
      <c r="G29" s="66"/>
      <c r="H29" s="67" t="str">
        <f t="shared" si="2"/>
        <v/>
      </c>
      <c r="I29" s="68" t="str">
        <f t="shared" si="1"/>
        <v/>
      </c>
      <c r="J29" s="75"/>
      <c r="K29" s="74"/>
      <c r="L29" s="74"/>
      <c r="M29" s="74"/>
      <c r="N29" s="75"/>
      <c r="O29" s="74"/>
      <c r="P29" s="74"/>
      <c r="Q29" s="74"/>
      <c r="R29" s="75"/>
      <c r="S29" s="74"/>
      <c r="T29" s="75"/>
      <c r="U29" s="77"/>
      <c r="V29" s="78"/>
      <c r="X29" s="60"/>
    </row>
    <row r="30" spans="1:24" s="59" customFormat="1" ht="12.75" x14ac:dyDescent="0.2">
      <c r="A30" s="44">
        <f t="shared" si="3"/>
        <v>23</v>
      </c>
      <c r="B30" s="72"/>
      <c r="C30" s="72"/>
      <c r="D30" s="73"/>
      <c r="E30" s="74"/>
      <c r="F30" s="71"/>
      <c r="G30" s="66"/>
      <c r="H30" s="67" t="str">
        <f t="shared" si="2"/>
        <v/>
      </c>
      <c r="I30" s="68" t="str">
        <f t="shared" si="1"/>
        <v/>
      </c>
      <c r="J30" s="75"/>
      <c r="K30" s="74"/>
      <c r="L30" s="74"/>
      <c r="M30" s="74"/>
      <c r="N30" s="75"/>
      <c r="O30" s="74"/>
      <c r="P30" s="74"/>
      <c r="Q30" s="74"/>
      <c r="R30" s="75"/>
      <c r="S30" s="74"/>
      <c r="T30" s="75"/>
      <c r="U30" s="77"/>
      <c r="V30" s="78"/>
      <c r="X30" s="60"/>
    </row>
    <row r="31" spans="1:24" s="59" customFormat="1" ht="12.75" x14ac:dyDescent="0.2">
      <c r="A31" s="44">
        <f t="shared" si="3"/>
        <v>24</v>
      </c>
      <c r="B31" s="72"/>
      <c r="C31" s="72"/>
      <c r="D31" s="73"/>
      <c r="E31" s="74"/>
      <c r="F31" s="71"/>
      <c r="G31" s="66"/>
      <c r="H31" s="67" t="str">
        <f t="shared" si="2"/>
        <v/>
      </c>
      <c r="I31" s="68" t="str">
        <f t="shared" si="1"/>
        <v/>
      </c>
      <c r="J31" s="75"/>
      <c r="K31" s="74"/>
      <c r="L31" s="74"/>
      <c r="M31" s="74"/>
      <c r="N31" s="75"/>
      <c r="O31" s="74"/>
      <c r="P31" s="74"/>
      <c r="Q31" s="74"/>
      <c r="R31" s="75"/>
      <c r="S31" s="74"/>
      <c r="T31" s="75"/>
      <c r="U31" s="77"/>
      <c r="V31" s="78"/>
      <c r="X31" s="60"/>
    </row>
    <row r="32" spans="1:24" s="59" customFormat="1" ht="12.75" x14ac:dyDescent="0.2">
      <c r="A32" s="44">
        <f t="shared" si="3"/>
        <v>25</v>
      </c>
      <c r="B32" s="72"/>
      <c r="C32" s="72"/>
      <c r="D32" s="73"/>
      <c r="E32" s="74"/>
      <c r="F32" s="71"/>
      <c r="G32" s="66"/>
      <c r="H32" s="67" t="str">
        <f t="shared" si="2"/>
        <v/>
      </c>
      <c r="I32" s="68" t="str">
        <f t="shared" si="1"/>
        <v/>
      </c>
      <c r="J32" s="75"/>
      <c r="K32" s="74"/>
      <c r="L32" s="74"/>
      <c r="M32" s="74"/>
      <c r="N32" s="75"/>
      <c r="O32" s="74"/>
      <c r="P32" s="74"/>
      <c r="Q32" s="74"/>
      <c r="R32" s="75"/>
      <c r="S32" s="74"/>
      <c r="T32" s="75"/>
      <c r="U32" s="77"/>
      <c r="V32" s="78"/>
      <c r="X32" s="60"/>
    </row>
    <row r="33" spans="1:24" s="59" customFormat="1" ht="12.75" x14ac:dyDescent="0.2">
      <c r="A33" s="44">
        <f t="shared" si="3"/>
        <v>26</v>
      </c>
      <c r="B33" s="72"/>
      <c r="C33" s="72"/>
      <c r="D33" s="73"/>
      <c r="E33" s="74"/>
      <c r="F33" s="71"/>
      <c r="G33" s="66"/>
      <c r="H33" s="67" t="str">
        <f t="shared" si="2"/>
        <v/>
      </c>
      <c r="I33" s="68" t="str">
        <f t="shared" si="1"/>
        <v/>
      </c>
      <c r="J33" s="75"/>
      <c r="K33" s="74"/>
      <c r="L33" s="74"/>
      <c r="M33" s="74"/>
      <c r="N33" s="75"/>
      <c r="O33" s="74"/>
      <c r="P33" s="74"/>
      <c r="Q33" s="74"/>
      <c r="R33" s="75"/>
      <c r="S33" s="74"/>
      <c r="T33" s="75"/>
      <c r="U33" s="77"/>
      <c r="V33" s="78"/>
      <c r="X33" s="60"/>
    </row>
    <row r="34" spans="1:24" s="59" customFormat="1" ht="12.75" x14ac:dyDescent="0.2">
      <c r="A34" s="44">
        <f t="shared" si="3"/>
        <v>27</v>
      </c>
      <c r="B34" s="72"/>
      <c r="C34" s="72"/>
      <c r="D34" s="73"/>
      <c r="E34" s="74"/>
      <c r="F34" s="71"/>
      <c r="G34" s="66"/>
      <c r="H34" s="67" t="str">
        <f t="shared" si="2"/>
        <v/>
      </c>
      <c r="I34" s="68" t="str">
        <f t="shared" si="1"/>
        <v/>
      </c>
      <c r="J34" s="75"/>
      <c r="K34" s="74"/>
      <c r="L34" s="74"/>
      <c r="M34" s="74"/>
      <c r="N34" s="75"/>
      <c r="O34" s="74"/>
      <c r="P34" s="74"/>
      <c r="Q34" s="74"/>
      <c r="R34" s="75"/>
      <c r="S34" s="74"/>
      <c r="T34" s="75"/>
      <c r="U34" s="83"/>
      <c r="V34" s="241"/>
      <c r="W34" s="84"/>
      <c r="X34" s="85"/>
    </row>
    <row r="35" spans="1:24" s="59" customFormat="1" ht="12.75" x14ac:dyDescent="0.2">
      <c r="A35" s="44">
        <f t="shared" si="3"/>
        <v>28</v>
      </c>
      <c r="B35" s="72"/>
      <c r="C35" s="72"/>
      <c r="D35" s="73"/>
      <c r="E35" s="74"/>
      <c r="F35" s="71"/>
      <c r="G35" s="66"/>
      <c r="H35" s="67" t="str">
        <f t="shared" si="2"/>
        <v/>
      </c>
      <c r="I35" s="68" t="str">
        <f t="shared" si="1"/>
        <v/>
      </c>
      <c r="J35" s="75"/>
      <c r="K35" s="74"/>
      <c r="L35" s="74"/>
      <c r="M35" s="74"/>
      <c r="N35" s="75"/>
      <c r="O35" s="74"/>
      <c r="P35" s="74"/>
      <c r="Q35" s="74"/>
      <c r="R35" s="75"/>
      <c r="S35" s="74"/>
      <c r="T35" s="75"/>
      <c r="U35" s="86"/>
      <c r="V35" s="241"/>
      <c r="W35" s="85"/>
      <c r="X35" s="87"/>
    </row>
    <row r="36" spans="1:24" s="59" customFormat="1" ht="12.75" x14ac:dyDescent="0.2">
      <c r="A36" s="44">
        <f t="shared" si="3"/>
        <v>29</v>
      </c>
      <c r="B36" s="72"/>
      <c r="C36" s="72"/>
      <c r="D36" s="73"/>
      <c r="E36" s="74"/>
      <c r="F36" s="71"/>
      <c r="G36" s="66"/>
      <c r="H36" s="67" t="str">
        <f t="shared" si="2"/>
        <v/>
      </c>
      <c r="I36" s="68" t="str">
        <f t="shared" si="1"/>
        <v/>
      </c>
      <c r="J36" s="75"/>
      <c r="K36" s="74"/>
      <c r="L36" s="74"/>
      <c r="M36" s="74"/>
      <c r="N36" s="75"/>
      <c r="O36" s="74"/>
      <c r="P36" s="74"/>
      <c r="Q36" s="74"/>
      <c r="R36" s="75"/>
      <c r="S36" s="74"/>
      <c r="T36" s="75"/>
      <c r="U36" s="86"/>
      <c r="V36" s="241"/>
      <c r="W36" s="84"/>
      <c r="X36" s="85"/>
    </row>
    <row r="37" spans="1:24" s="59" customFormat="1" ht="12.75" x14ac:dyDescent="0.2">
      <c r="A37" s="44">
        <f t="shared" si="3"/>
        <v>30</v>
      </c>
      <c r="B37" s="72"/>
      <c r="C37" s="72"/>
      <c r="D37" s="73"/>
      <c r="E37" s="74"/>
      <c r="F37" s="71"/>
      <c r="G37" s="66"/>
      <c r="H37" s="67" t="str">
        <f t="shared" si="2"/>
        <v/>
      </c>
      <c r="I37" s="68" t="str">
        <f t="shared" si="1"/>
        <v/>
      </c>
      <c r="J37" s="75"/>
      <c r="K37" s="74"/>
      <c r="L37" s="74"/>
      <c r="M37" s="74"/>
      <c r="N37" s="75"/>
      <c r="O37" s="74"/>
      <c r="P37" s="74"/>
      <c r="Q37" s="74"/>
      <c r="R37" s="75"/>
      <c r="S37" s="74"/>
      <c r="T37" s="75"/>
      <c r="U37" s="86"/>
      <c r="V37" s="88"/>
      <c r="W37" s="2"/>
      <c r="X37" s="3"/>
    </row>
    <row r="38" spans="1:24" s="59" customFormat="1" ht="12.75" x14ac:dyDescent="0.2">
      <c r="A38" s="44">
        <f t="shared" si="3"/>
        <v>31</v>
      </c>
      <c r="B38" s="72"/>
      <c r="C38" s="72"/>
      <c r="D38" s="73"/>
      <c r="E38" s="74"/>
      <c r="F38" s="71"/>
      <c r="G38" s="66"/>
      <c r="H38" s="67" t="str">
        <f t="shared" si="2"/>
        <v/>
      </c>
      <c r="I38" s="68" t="str">
        <f t="shared" si="1"/>
        <v/>
      </c>
      <c r="J38" s="75"/>
      <c r="K38" s="74"/>
      <c r="L38" s="74"/>
      <c r="M38" s="74"/>
      <c r="N38" s="75"/>
      <c r="O38" s="74"/>
      <c r="P38" s="74"/>
      <c r="Q38" s="74"/>
      <c r="R38" s="75"/>
      <c r="S38" s="74"/>
      <c r="T38" s="75"/>
      <c r="U38" s="86"/>
      <c r="V38" s="88"/>
      <c r="W38" s="2"/>
      <c r="X38" s="3"/>
    </row>
    <row r="39" spans="1:24" s="59" customFormat="1" ht="12.75" x14ac:dyDescent="0.2">
      <c r="A39" s="44">
        <f t="shared" si="3"/>
        <v>32</v>
      </c>
      <c r="B39" s="72"/>
      <c r="C39" s="72"/>
      <c r="D39" s="73"/>
      <c r="E39" s="74"/>
      <c r="F39" s="71"/>
      <c r="G39" s="66"/>
      <c r="H39" s="67" t="str">
        <f t="shared" si="2"/>
        <v/>
      </c>
      <c r="I39" s="68" t="str">
        <f t="shared" si="1"/>
        <v/>
      </c>
      <c r="J39" s="75"/>
      <c r="K39" s="74"/>
      <c r="L39" s="74"/>
      <c r="M39" s="74"/>
      <c r="N39" s="75"/>
      <c r="O39" s="74"/>
      <c r="P39" s="74"/>
      <c r="Q39" s="74"/>
      <c r="R39" s="75"/>
      <c r="S39" s="74"/>
      <c r="T39" s="75"/>
      <c r="U39" s="86"/>
      <c r="V39" s="88"/>
      <c r="W39" s="84"/>
      <c r="X39" s="89"/>
    </row>
    <row r="40" spans="1:24" s="59" customFormat="1" ht="12.75" x14ac:dyDescent="0.2">
      <c r="A40" s="44">
        <f t="shared" si="3"/>
        <v>33</v>
      </c>
      <c r="B40" s="72"/>
      <c r="C40" s="72"/>
      <c r="D40" s="73"/>
      <c r="E40" s="74"/>
      <c r="F40" s="71"/>
      <c r="G40" s="66"/>
      <c r="H40" s="67" t="str">
        <f t="shared" si="2"/>
        <v/>
      </c>
      <c r="I40" s="68" t="str">
        <f t="shared" si="1"/>
        <v/>
      </c>
      <c r="J40" s="75"/>
      <c r="K40" s="74"/>
      <c r="L40" s="74"/>
      <c r="M40" s="74"/>
      <c r="N40" s="75"/>
      <c r="O40" s="74"/>
      <c r="P40" s="74"/>
      <c r="Q40" s="74"/>
      <c r="R40" s="75"/>
      <c r="S40" s="74"/>
      <c r="T40" s="75"/>
      <c r="U40" s="86"/>
      <c r="V40" s="88"/>
      <c r="W40" s="84"/>
      <c r="X40" s="89"/>
    </row>
    <row r="41" spans="1:24" s="59" customFormat="1" ht="12.75" x14ac:dyDescent="0.2">
      <c r="A41" s="44">
        <f t="shared" si="3"/>
        <v>34</v>
      </c>
      <c r="B41" s="72"/>
      <c r="C41" s="72"/>
      <c r="D41" s="73"/>
      <c r="E41" s="74"/>
      <c r="F41" s="71"/>
      <c r="G41" s="66"/>
      <c r="H41" s="67" t="str">
        <f t="shared" si="2"/>
        <v/>
      </c>
      <c r="I41" s="68" t="str">
        <f t="shared" si="1"/>
        <v/>
      </c>
      <c r="J41" s="75"/>
      <c r="K41" s="74"/>
      <c r="L41" s="74"/>
      <c r="M41" s="74"/>
      <c r="N41" s="75"/>
      <c r="O41" s="74"/>
      <c r="P41" s="74"/>
      <c r="Q41" s="74"/>
      <c r="R41" s="75"/>
      <c r="S41" s="74"/>
      <c r="T41" s="75"/>
      <c r="U41" s="86"/>
      <c r="V41" s="88"/>
      <c r="W41" s="84"/>
      <c r="X41" s="89"/>
    </row>
    <row r="42" spans="1:24" s="59" customFormat="1" ht="12.75" x14ac:dyDescent="0.2">
      <c r="A42" s="44">
        <f t="shared" si="3"/>
        <v>35</v>
      </c>
      <c r="B42" s="72"/>
      <c r="C42" s="72"/>
      <c r="D42" s="73"/>
      <c r="E42" s="74"/>
      <c r="F42" s="71"/>
      <c r="G42" s="66"/>
      <c r="H42" s="67" t="str">
        <f t="shared" si="2"/>
        <v/>
      </c>
      <c r="I42" s="68" t="str">
        <f t="shared" si="1"/>
        <v/>
      </c>
      <c r="J42" s="75"/>
      <c r="K42" s="74"/>
      <c r="L42" s="74"/>
      <c r="M42" s="74"/>
      <c r="N42" s="75"/>
      <c r="O42" s="74"/>
      <c r="P42" s="74"/>
      <c r="Q42" s="74"/>
      <c r="R42" s="75"/>
      <c r="S42" s="74"/>
      <c r="T42" s="75"/>
      <c r="U42" s="86"/>
      <c r="V42" s="88"/>
      <c r="W42" s="84"/>
      <c r="X42" s="89"/>
    </row>
    <row r="43" spans="1:24" s="59" customFormat="1" ht="12.75" x14ac:dyDescent="0.2">
      <c r="A43" s="44">
        <f t="shared" si="3"/>
        <v>36</v>
      </c>
      <c r="B43" s="72"/>
      <c r="C43" s="72"/>
      <c r="D43" s="73"/>
      <c r="E43" s="74"/>
      <c r="F43" s="71"/>
      <c r="G43" s="66"/>
      <c r="H43" s="67" t="str">
        <f t="shared" si="2"/>
        <v/>
      </c>
      <c r="I43" s="68" t="str">
        <f t="shared" si="1"/>
        <v/>
      </c>
      <c r="J43" s="75"/>
      <c r="K43" s="74"/>
      <c r="L43" s="74"/>
      <c r="M43" s="74"/>
      <c r="N43" s="75"/>
      <c r="O43" s="74"/>
      <c r="P43" s="74"/>
      <c r="Q43" s="74"/>
      <c r="R43" s="75"/>
      <c r="S43" s="74"/>
      <c r="T43" s="75"/>
      <c r="U43" s="86"/>
      <c r="V43" s="88"/>
      <c r="W43" s="84"/>
      <c r="X43" s="89"/>
    </row>
    <row r="44" spans="1:24" s="59" customFormat="1" ht="12.75" x14ac:dyDescent="0.2">
      <c r="A44" s="44">
        <f t="shared" si="3"/>
        <v>37</v>
      </c>
      <c r="B44" s="72"/>
      <c r="C44" s="72"/>
      <c r="D44" s="73"/>
      <c r="E44" s="74"/>
      <c r="F44" s="71"/>
      <c r="G44" s="66"/>
      <c r="H44" s="67" t="str">
        <f t="shared" si="2"/>
        <v/>
      </c>
      <c r="I44" s="68" t="str">
        <f t="shared" si="1"/>
        <v/>
      </c>
      <c r="J44" s="75"/>
      <c r="K44" s="74"/>
      <c r="L44" s="74"/>
      <c r="M44" s="74"/>
      <c r="N44" s="75"/>
      <c r="O44" s="74"/>
      <c r="P44" s="74"/>
      <c r="Q44" s="74"/>
      <c r="R44" s="75"/>
      <c r="S44" s="74"/>
      <c r="T44" s="75"/>
      <c r="U44" s="86"/>
      <c r="V44" s="88"/>
      <c r="W44" s="84"/>
      <c r="X44" s="89"/>
    </row>
    <row r="45" spans="1:24" s="59" customFormat="1" ht="12.75" x14ac:dyDescent="0.2">
      <c r="A45" s="44">
        <f t="shared" si="3"/>
        <v>38</v>
      </c>
      <c r="B45" s="72"/>
      <c r="C45" s="72"/>
      <c r="D45" s="73"/>
      <c r="E45" s="74"/>
      <c r="F45" s="71"/>
      <c r="G45" s="66"/>
      <c r="H45" s="67" t="str">
        <f t="shared" si="2"/>
        <v/>
      </c>
      <c r="I45" s="68" t="str">
        <f t="shared" si="1"/>
        <v/>
      </c>
      <c r="J45" s="75"/>
      <c r="K45" s="74"/>
      <c r="L45" s="74"/>
      <c r="M45" s="74"/>
      <c r="N45" s="75"/>
      <c r="O45" s="74"/>
      <c r="P45" s="74"/>
      <c r="Q45" s="74"/>
      <c r="R45" s="75"/>
      <c r="S45" s="74"/>
      <c r="T45" s="75"/>
      <c r="U45" s="86"/>
      <c r="V45" s="88"/>
      <c r="W45" s="84"/>
      <c r="X45" s="89"/>
    </row>
    <row r="46" spans="1:24" s="59" customFormat="1" ht="12.75" x14ac:dyDescent="0.2">
      <c r="A46" s="44">
        <f t="shared" si="3"/>
        <v>39</v>
      </c>
      <c r="B46" s="72"/>
      <c r="C46" s="72"/>
      <c r="D46" s="73"/>
      <c r="E46" s="74"/>
      <c r="F46" s="71"/>
      <c r="G46" s="66"/>
      <c r="H46" s="67" t="str">
        <f t="shared" si="2"/>
        <v/>
      </c>
      <c r="I46" s="68" t="str">
        <f t="shared" si="1"/>
        <v/>
      </c>
      <c r="J46" s="75"/>
      <c r="K46" s="74"/>
      <c r="L46" s="74"/>
      <c r="M46" s="74"/>
      <c r="N46" s="75"/>
      <c r="O46" s="74"/>
      <c r="P46" s="74"/>
      <c r="Q46" s="74"/>
      <c r="R46" s="75"/>
      <c r="S46" s="74"/>
      <c r="T46" s="75"/>
      <c r="U46" s="86"/>
      <c r="V46" s="88"/>
      <c r="W46" s="84"/>
      <c r="X46" s="89"/>
    </row>
    <row r="47" spans="1:24" s="59" customFormat="1" ht="12.75" x14ac:dyDescent="0.2">
      <c r="A47" s="44">
        <f t="shared" si="3"/>
        <v>40</v>
      </c>
      <c r="B47" s="72"/>
      <c r="C47" s="72"/>
      <c r="D47" s="73"/>
      <c r="E47" s="74"/>
      <c r="F47" s="71"/>
      <c r="G47" s="66"/>
      <c r="H47" s="67" t="str">
        <f t="shared" si="2"/>
        <v/>
      </c>
      <c r="I47" s="68" t="str">
        <f t="shared" si="1"/>
        <v/>
      </c>
      <c r="J47" s="75"/>
      <c r="K47" s="74"/>
      <c r="L47" s="74"/>
      <c r="M47" s="74"/>
      <c r="N47" s="75"/>
      <c r="O47" s="74"/>
      <c r="P47" s="74"/>
      <c r="Q47" s="74"/>
      <c r="R47" s="75"/>
      <c r="S47" s="74"/>
      <c r="T47" s="75"/>
      <c r="U47" s="83"/>
      <c r="V47" s="88"/>
      <c r="W47" s="84"/>
      <c r="X47" s="89"/>
    </row>
    <row r="48" spans="1:24" s="59" customFormat="1" ht="12.75" x14ac:dyDescent="0.2">
      <c r="A48" s="44">
        <f t="shared" si="3"/>
        <v>41</v>
      </c>
      <c r="B48" s="72"/>
      <c r="C48" s="72"/>
      <c r="D48" s="73"/>
      <c r="E48" s="74"/>
      <c r="F48" s="71"/>
      <c r="G48" s="66"/>
      <c r="H48" s="67" t="str">
        <f t="shared" si="2"/>
        <v/>
      </c>
      <c r="I48" s="68" t="str">
        <f t="shared" si="1"/>
        <v/>
      </c>
      <c r="J48" s="75"/>
      <c r="K48" s="74"/>
      <c r="L48" s="74"/>
      <c r="M48" s="74"/>
      <c r="N48" s="75"/>
      <c r="O48" s="74"/>
      <c r="P48" s="74"/>
      <c r="Q48" s="74"/>
      <c r="R48" s="75"/>
      <c r="S48" s="74"/>
      <c r="T48" s="75"/>
      <c r="U48" s="77"/>
      <c r="V48" s="78"/>
      <c r="X48" s="60"/>
    </row>
    <row r="49" spans="1:24" s="59" customFormat="1" ht="12.75" x14ac:dyDescent="0.2">
      <c r="A49" s="44">
        <f t="shared" si="3"/>
        <v>42</v>
      </c>
      <c r="B49" s="72"/>
      <c r="C49" s="72"/>
      <c r="D49" s="73"/>
      <c r="E49" s="74"/>
      <c r="F49" s="71"/>
      <c r="G49" s="66"/>
      <c r="H49" s="67" t="str">
        <f t="shared" si="2"/>
        <v/>
      </c>
      <c r="I49" s="68" t="str">
        <f t="shared" si="1"/>
        <v/>
      </c>
      <c r="J49" s="75"/>
      <c r="K49" s="74"/>
      <c r="L49" s="74"/>
      <c r="M49" s="74"/>
      <c r="N49" s="75"/>
      <c r="O49" s="74"/>
      <c r="P49" s="74"/>
      <c r="Q49" s="74"/>
      <c r="R49" s="75"/>
      <c r="S49" s="74"/>
      <c r="T49" s="75"/>
      <c r="U49" s="77"/>
      <c r="V49" s="78"/>
      <c r="X49" s="60"/>
    </row>
    <row r="50" spans="1:24" s="59" customFormat="1" ht="12.75" x14ac:dyDescent="0.2">
      <c r="A50" s="44">
        <f t="shared" si="3"/>
        <v>43</v>
      </c>
      <c r="B50" s="72"/>
      <c r="C50" s="72"/>
      <c r="D50" s="73"/>
      <c r="E50" s="74"/>
      <c r="F50" s="71"/>
      <c r="G50" s="66"/>
      <c r="H50" s="67" t="str">
        <f t="shared" si="2"/>
        <v/>
      </c>
      <c r="I50" s="68" t="str">
        <f t="shared" si="1"/>
        <v/>
      </c>
      <c r="J50" s="75"/>
      <c r="K50" s="74"/>
      <c r="L50" s="74"/>
      <c r="M50" s="74"/>
      <c r="N50" s="75"/>
      <c r="O50" s="74"/>
      <c r="P50" s="74"/>
      <c r="Q50" s="74"/>
      <c r="R50" s="75"/>
      <c r="S50" s="74"/>
      <c r="T50" s="75"/>
      <c r="U50" s="77"/>
      <c r="V50" s="78"/>
      <c r="X50" s="60"/>
    </row>
    <row r="51" spans="1:24" s="59" customFormat="1" ht="12.75" x14ac:dyDescent="0.2">
      <c r="A51" s="44">
        <f t="shared" si="3"/>
        <v>44</v>
      </c>
      <c r="B51" s="72"/>
      <c r="C51" s="72"/>
      <c r="D51" s="73"/>
      <c r="E51" s="74"/>
      <c r="F51" s="71"/>
      <c r="G51" s="66"/>
      <c r="H51" s="67" t="str">
        <f t="shared" si="2"/>
        <v/>
      </c>
      <c r="I51" s="68" t="str">
        <f t="shared" si="1"/>
        <v/>
      </c>
      <c r="J51" s="75"/>
      <c r="K51" s="74"/>
      <c r="L51" s="74"/>
      <c r="M51" s="74"/>
      <c r="N51" s="75"/>
      <c r="O51" s="74"/>
      <c r="P51" s="74"/>
      <c r="Q51" s="74"/>
      <c r="R51" s="75"/>
      <c r="S51" s="74"/>
      <c r="T51" s="75"/>
      <c r="U51" s="77"/>
      <c r="V51" s="78"/>
      <c r="X51" s="60"/>
    </row>
    <row r="52" spans="1:24" s="59" customFormat="1" ht="12.75" x14ac:dyDescent="0.2">
      <c r="A52" s="44">
        <f t="shared" si="3"/>
        <v>45</v>
      </c>
      <c r="B52" s="72"/>
      <c r="C52" s="72"/>
      <c r="D52" s="73"/>
      <c r="E52" s="74"/>
      <c r="F52" s="71"/>
      <c r="G52" s="66"/>
      <c r="H52" s="67" t="str">
        <f t="shared" si="2"/>
        <v/>
      </c>
      <c r="I52" s="68" t="str">
        <f t="shared" si="1"/>
        <v/>
      </c>
      <c r="J52" s="75"/>
      <c r="K52" s="74"/>
      <c r="L52" s="74"/>
      <c r="M52" s="74"/>
      <c r="N52" s="75"/>
      <c r="O52" s="74"/>
      <c r="P52" s="74"/>
      <c r="Q52" s="74"/>
      <c r="R52" s="75"/>
      <c r="S52" s="74"/>
      <c r="T52" s="75"/>
      <c r="U52" s="77"/>
      <c r="V52" s="78"/>
      <c r="X52" s="60"/>
    </row>
    <row r="53" spans="1:24" s="59" customFormat="1" ht="12.75" x14ac:dyDescent="0.2">
      <c r="A53" s="44">
        <f t="shared" si="3"/>
        <v>46</v>
      </c>
      <c r="B53" s="72"/>
      <c r="C53" s="72"/>
      <c r="D53" s="73"/>
      <c r="E53" s="74"/>
      <c r="F53" s="71"/>
      <c r="G53" s="66"/>
      <c r="H53" s="67" t="str">
        <f t="shared" si="2"/>
        <v/>
      </c>
      <c r="I53" s="68" t="str">
        <f t="shared" si="1"/>
        <v/>
      </c>
      <c r="J53" s="75"/>
      <c r="K53" s="74"/>
      <c r="L53" s="74"/>
      <c r="M53" s="74"/>
      <c r="N53" s="75"/>
      <c r="O53" s="74"/>
      <c r="P53" s="74"/>
      <c r="Q53" s="74"/>
      <c r="R53" s="75"/>
      <c r="S53" s="74"/>
      <c r="T53" s="75"/>
      <c r="U53" s="77"/>
      <c r="V53" s="78"/>
      <c r="X53" s="60"/>
    </row>
    <row r="54" spans="1:24" s="59" customFormat="1" ht="12.75" x14ac:dyDescent="0.2">
      <c r="A54" s="44">
        <f t="shared" si="3"/>
        <v>47</v>
      </c>
      <c r="B54" s="72"/>
      <c r="C54" s="72"/>
      <c r="D54" s="73"/>
      <c r="E54" s="74"/>
      <c r="F54" s="71"/>
      <c r="G54" s="66"/>
      <c r="H54" s="67" t="str">
        <f t="shared" si="2"/>
        <v/>
      </c>
      <c r="I54" s="68" t="str">
        <f t="shared" si="1"/>
        <v/>
      </c>
      <c r="J54" s="75"/>
      <c r="K54" s="74"/>
      <c r="L54" s="74"/>
      <c r="M54" s="74"/>
      <c r="N54" s="75"/>
      <c r="O54" s="74"/>
      <c r="P54" s="74"/>
      <c r="Q54" s="74"/>
      <c r="R54" s="75"/>
      <c r="S54" s="74"/>
      <c r="T54" s="75"/>
      <c r="U54" s="77"/>
      <c r="V54" s="78"/>
      <c r="X54" s="60"/>
    </row>
    <row r="55" spans="1:24" s="59" customFormat="1" ht="12.75" x14ac:dyDescent="0.2">
      <c r="A55" s="44">
        <f t="shared" si="3"/>
        <v>48</v>
      </c>
      <c r="B55" s="72"/>
      <c r="C55" s="72"/>
      <c r="D55" s="73"/>
      <c r="E55" s="74"/>
      <c r="F55" s="71"/>
      <c r="G55" s="66"/>
      <c r="H55" s="67" t="str">
        <f t="shared" si="2"/>
        <v/>
      </c>
      <c r="I55" s="68" t="str">
        <f t="shared" si="1"/>
        <v/>
      </c>
      <c r="J55" s="75"/>
      <c r="K55" s="74"/>
      <c r="L55" s="74"/>
      <c r="M55" s="74"/>
      <c r="N55" s="75"/>
      <c r="O55" s="74"/>
      <c r="P55" s="74"/>
      <c r="Q55" s="74"/>
      <c r="R55" s="75"/>
      <c r="S55" s="74"/>
      <c r="T55" s="75"/>
      <c r="U55" s="77"/>
      <c r="V55" s="78"/>
      <c r="X55" s="60"/>
    </row>
    <row r="56" spans="1:24" s="59" customFormat="1" ht="12.75" x14ac:dyDescent="0.2">
      <c r="A56" s="44">
        <f t="shared" si="3"/>
        <v>49</v>
      </c>
      <c r="B56" s="72"/>
      <c r="C56" s="72"/>
      <c r="D56" s="73"/>
      <c r="E56" s="74"/>
      <c r="F56" s="71"/>
      <c r="G56" s="66"/>
      <c r="H56" s="67" t="str">
        <f t="shared" si="2"/>
        <v/>
      </c>
      <c r="I56" s="68" t="str">
        <f t="shared" si="1"/>
        <v/>
      </c>
      <c r="J56" s="75"/>
      <c r="K56" s="74"/>
      <c r="L56" s="74"/>
      <c r="M56" s="74"/>
      <c r="N56" s="75"/>
      <c r="O56" s="74"/>
      <c r="P56" s="74"/>
      <c r="Q56" s="74"/>
      <c r="R56" s="75"/>
      <c r="S56" s="74"/>
      <c r="T56" s="75"/>
      <c r="U56" s="77"/>
      <c r="V56" s="78"/>
      <c r="X56" s="60"/>
    </row>
    <row r="57" spans="1:24" s="59" customFormat="1" ht="12.75" x14ac:dyDescent="0.2">
      <c r="A57" s="44">
        <f t="shared" si="3"/>
        <v>50</v>
      </c>
      <c r="B57" s="72"/>
      <c r="C57" s="72"/>
      <c r="D57" s="73"/>
      <c r="E57" s="74"/>
      <c r="F57" s="71"/>
      <c r="G57" s="66"/>
      <c r="H57" s="67" t="str">
        <f t="shared" si="2"/>
        <v/>
      </c>
      <c r="I57" s="68" t="str">
        <f t="shared" si="1"/>
        <v/>
      </c>
      <c r="J57" s="75"/>
      <c r="K57" s="74"/>
      <c r="L57" s="74"/>
      <c r="M57" s="74"/>
      <c r="N57" s="75"/>
      <c r="O57" s="74"/>
      <c r="P57" s="74"/>
      <c r="Q57" s="74"/>
      <c r="R57" s="75"/>
      <c r="S57" s="74"/>
      <c r="T57" s="75"/>
      <c r="U57" s="77"/>
      <c r="V57" s="78"/>
      <c r="X57" s="60"/>
    </row>
    <row r="58" spans="1:24" s="59" customFormat="1" ht="12.75" x14ac:dyDescent="0.2">
      <c r="A58" s="44">
        <f t="shared" si="3"/>
        <v>51</v>
      </c>
      <c r="B58" s="72"/>
      <c r="C58" s="72"/>
      <c r="D58" s="73"/>
      <c r="E58" s="74"/>
      <c r="F58" s="71"/>
      <c r="G58" s="66"/>
      <c r="H58" s="67" t="str">
        <f t="shared" si="2"/>
        <v/>
      </c>
      <c r="I58" s="68" t="str">
        <f t="shared" si="1"/>
        <v/>
      </c>
      <c r="J58" s="75"/>
      <c r="K58" s="74"/>
      <c r="L58" s="74"/>
      <c r="M58" s="74"/>
      <c r="N58" s="75"/>
      <c r="O58" s="74"/>
      <c r="P58" s="74"/>
      <c r="Q58" s="74"/>
      <c r="R58" s="75"/>
      <c r="S58" s="74"/>
      <c r="T58" s="75"/>
      <c r="U58" s="77"/>
      <c r="V58" s="78"/>
      <c r="X58" s="60"/>
    </row>
    <row r="59" spans="1:24" s="59" customFormat="1" ht="12.75" x14ac:dyDescent="0.2">
      <c r="A59" s="44">
        <f t="shared" si="3"/>
        <v>52</v>
      </c>
      <c r="B59" s="72"/>
      <c r="C59" s="72"/>
      <c r="D59" s="73"/>
      <c r="E59" s="74"/>
      <c r="F59" s="71"/>
      <c r="G59" s="66"/>
      <c r="H59" s="67" t="str">
        <f t="shared" si="2"/>
        <v/>
      </c>
      <c r="I59" s="68" t="str">
        <f t="shared" si="1"/>
        <v/>
      </c>
      <c r="J59" s="75"/>
      <c r="K59" s="74"/>
      <c r="L59" s="74"/>
      <c r="M59" s="74"/>
      <c r="N59" s="75"/>
      <c r="O59" s="74"/>
      <c r="P59" s="74"/>
      <c r="Q59" s="74"/>
      <c r="R59" s="75"/>
      <c r="S59" s="74"/>
      <c r="T59" s="75"/>
      <c r="U59" s="77"/>
      <c r="V59" s="78"/>
      <c r="X59" s="60"/>
    </row>
    <row r="60" spans="1:24" s="59" customFormat="1" ht="12.75" x14ac:dyDescent="0.2">
      <c r="A60" s="44">
        <f t="shared" si="3"/>
        <v>53</v>
      </c>
      <c r="B60" s="72"/>
      <c r="C60" s="72"/>
      <c r="D60" s="73"/>
      <c r="E60" s="74"/>
      <c r="F60" s="71"/>
      <c r="G60" s="66"/>
      <c r="H60" s="67" t="str">
        <f t="shared" si="2"/>
        <v/>
      </c>
      <c r="I60" s="68" t="str">
        <f t="shared" si="1"/>
        <v/>
      </c>
      <c r="J60" s="75"/>
      <c r="K60" s="74"/>
      <c r="L60" s="74"/>
      <c r="M60" s="74"/>
      <c r="N60" s="75"/>
      <c r="O60" s="74"/>
      <c r="P60" s="74"/>
      <c r="Q60" s="74"/>
      <c r="R60" s="75"/>
      <c r="S60" s="74"/>
      <c r="T60" s="75"/>
      <c r="U60" s="77"/>
      <c r="V60" s="78"/>
      <c r="X60" s="60"/>
    </row>
    <row r="61" spans="1:24" s="59" customFormat="1" ht="12.75" x14ac:dyDescent="0.2">
      <c r="A61" s="44">
        <f t="shared" si="3"/>
        <v>54</v>
      </c>
      <c r="B61" s="72"/>
      <c r="C61" s="72"/>
      <c r="D61" s="73"/>
      <c r="E61" s="74"/>
      <c r="F61" s="71"/>
      <c r="G61" s="66"/>
      <c r="H61" s="67" t="str">
        <f t="shared" si="2"/>
        <v/>
      </c>
      <c r="I61" s="68" t="str">
        <f t="shared" si="1"/>
        <v/>
      </c>
      <c r="J61" s="75"/>
      <c r="K61" s="74"/>
      <c r="L61" s="74"/>
      <c r="M61" s="74"/>
      <c r="N61" s="75"/>
      <c r="O61" s="74"/>
      <c r="P61" s="74"/>
      <c r="Q61" s="74"/>
      <c r="R61" s="75"/>
      <c r="S61" s="74"/>
      <c r="T61" s="75"/>
      <c r="U61" s="77"/>
      <c r="V61" s="78"/>
      <c r="X61" s="60"/>
    </row>
    <row r="62" spans="1:24" s="59" customFormat="1" ht="12.75" x14ac:dyDescent="0.2">
      <c r="A62" s="44">
        <f t="shared" si="3"/>
        <v>55</v>
      </c>
      <c r="B62" s="72"/>
      <c r="C62" s="72"/>
      <c r="D62" s="73"/>
      <c r="E62" s="74"/>
      <c r="F62" s="71"/>
      <c r="G62" s="66"/>
      <c r="H62" s="67" t="str">
        <f t="shared" si="2"/>
        <v/>
      </c>
      <c r="I62" s="68" t="str">
        <f t="shared" si="1"/>
        <v/>
      </c>
      <c r="J62" s="75"/>
      <c r="K62" s="74"/>
      <c r="L62" s="74"/>
      <c r="M62" s="74"/>
      <c r="N62" s="75"/>
      <c r="O62" s="74"/>
      <c r="P62" s="74"/>
      <c r="Q62" s="74"/>
      <c r="R62" s="75"/>
      <c r="S62" s="74"/>
      <c r="T62" s="75"/>
      <c r="U62" s="77"/>
      <c r="V62" s="78"/>
      <c r="X62" s="60"/>
    </row>
    <row r="63" spans="1:24" s="59" customFormat="1" ht="12.75" x14ac:dyDescent="0.2">
      <c r="A63" s="44">
        <f t="shared" si="3"/>
        <v>56</v>
      </c>
      <c r="B63" s="72"/>
      <c r="C63" s="72"/>
      <c r="D63" s="73"/>
      <c r="E63" s="74"/>
      <c r="F63" s="71"/>
      <c r="G63" s="66"/>
      <c r="H63" s="67" t="str">
        <f t="shared" si="2"/>
        <v/>
      </c>
      <c r="I63" s="68" t="str">
        <f t="shared" si="1"/>
        <v/>
      </c>
      <c r="J63" s="75"/>
      <c r="K63" s="74"/>
      <c r="L63" s="74"/>
      <c r="M63" s="74"/>
      <c r="N63" s="75"/>
      <c r="O63" s="74"/>
      <c r="P63" s="74"/>
      <c r="Q63" s="74"/>
      <c r="R63" s="75"/>
      <c r="S63" s="74"/>
      <c r="T63" s="75"/>
      <c r="U63" s="77"/>
      <c r="V63" s="78"/>
      <c r="X63" s="60"/>
    </row>
    <row r="64" spans="1:24" s="59" customFormat="1" ht="12.75" x14ac:dyDescent="0.2">
      <c r="A64" s="44">
        <f t="shared" si="3"/>
        <v>57</v>
      </c>
      <c r="B64" s="72"/>
      <c r="C64" s="72"/>
      <c r="D64" s="73"/>
      <c r="E64" s="74"/>
      <c r="F64" s="71"/>
      <c r="G64" s="66"/>
      <c r="H64" s="67" t="str">
        <f t="shared" si="2"/>
        <v/>
      </c>
      <c r="I64" s="68" t="str">
        <f t="shared" si="1"/>
        <v/>
      </c>
      <c r="J64" s="75"/>
      <c r="K64" s="74"/>
      <c r="L64" s="74"/>
      <c r="M64" s="74"/>
      <c r="N64" s="75"/>
      <c r="O64" s="74"/>
      <c r="P64" s="74"/>
      <c r="Q64" s="74"/>
      <c r="R64" s="75"/>
      <c r="S64" s="74"/>
      <c r="T64" s="75"/>
      <c r="U64" s="77"/>
      <c r="V64" s="78"/>
      <c r="X64" s="60"/>
    </row>
    <row r="65" spans="1:24" s="59" customFormat="1" ht="12.75" x14ac:dyDescent="0.2">
      <c r="A65" s="44">
        <f t="shared" si="3"/>
        <v>58</v>
      </c>
      <c r="B65" s="72"/>
      <c r="C65" s="72"/>
      <c r="D65" s="73"/>
      <c r="E65" s="74"/>
      <c r="F65" s="71"/>
      <c r="G65" s="66"/>
      <c r="H65" s="67" t="str">
        <f t="shared" si="2"/>
        <v/>
      </c>
      <c r="I65" s="68" t="str">
        <f t="shared" si="1"/>
        <v/>
      </c>
      <c r="J65" s="75"/>
      <c r="K65" s="74"/>
      <c r="L65" s="74"/>
      <c r="M65" s="74"/>
      <c r="N65" s="75"/>
      <c r="O65" s="74"/>
      <c r="P65" s="74"/>
      <c r="Q65" s="74"/>
      <c r="R65" s="75"/>
      <c r="S65" s="74"/>
      <c r="T65" s="75"/>
      <c r="U65" s="77"/>
      <c r="V65" s="78"/>
      <c r="X65" s="60"/>
    </row>
    <row r="66" spans="1:24" s="59" customFormat="1" ht="12.75" x14ac:dyDescent="0.2">
      <c r="A66" s="44">
        <f t="shared" si="3"/>
        <v>59</v>
      </c>
      <c r="B66" s="72"/>
      <c r="C66" s="72"/>
      <c r="D66" s="73"/>
      <c r="E66" s="74"/>
      <c r="F66" s="71"/>
      <c r="G66" s="66"/>
      <c r="H66" s="67" t="str">
        <f t="shared" si="2"/>
        <v/>
      </c>
      <c r="I66" s="68" t="str">
        <f t="shared" si="1"/>
        <v/>
      </c>
      <c r="J66" s="75"/>
      <c r="K66" s="74"/>
      <c r="L66" s="74"/>
      <c r="M66" s="74"/>
      <c r="N66" s="75"/>
      <c r="O66" s="74"/>
      <c r="P66" s="74"/>
      <c r="Q66" s="74"/>
      <c r="R66" s="75"/>
      <c r="S66" s="74"/>
      <c r="T66" s="75"/>
      <c r="U66" s="77"/>
      <c r="V66" s="78"/>
      <c r="X66" s="60"/>
    </row>
    <row r="67" spans="1:24" s="59" customFormat="1" ht="12.75" x14ac:dyDescent="0.2">
      <c r="A67" s="44">
        <f t="shared" si="3"/>
        <v>60</v>
      </c>
      <c r="B67" s="72"/>
      <c r="C67" s="72"/>
      <c r="D67" s="73"/>
      <c r="E67" s="74"/>
      <c r="F67" s="71"/>
      <c r="G67" s="66"/>
      <c r="H67" s="67" t="str">
        <f t="shared" si="2"/>
        <v/>
      </c>
      <c r="I67" s="68" t="str">
        <f t="shared" si="1"/>
        <v/>
      </c>
      <c r="J67" s="75"/>
      <c r="K67" s="74"/>
      <c r="L67" s="74"/>
      <c r="M67" s="74"/>
      <c r="N67" s="75"/>
      <c r="O67" s="74"/>
      <c r="P67" s="74"/>
      <c r="Q67" s="74"/>
      <c r="R67" s="75"/>
      <c r="S67" s="74"/>
      <c r="T67" s="75"/>
      <c r="U67" s="77"/>
      <c r="V67" s="78"/>
      <c r="X67" s="60"/>
    </row>
    <row r="68" spans="1:24" s="59" customFormat="1" ht="12.75" x14ac:dyDescent="0.2">
      <c r="A68" s="44">
        <f t="shared" si="3"/>
        <v>61</v>
      </c>
      <c r="B68" s="72"/>
      <c r="C68" s="72"/>
      <c r="D68" s="73"/>
      <c r="E68" s="74"/>
      <c r="F68" s="71"/>
      <c r="G68" s="66"/>
      <c r="H68" s="67" t="str">
        <f t="shared" si="2"/>
        <v/>
      </c>
      <c r="I68" s="68" t="str">
        <f t="shared" si="1"/>
        <v/>
      </c>
      <c r="J68" s="75"/>
      <c r="K68" s="74"/>
      <c r="L68" s="74"/>
      <c r="M68" s="74"/>
      <c r="N68" s="75"/>
      <c r="O68" s="74"/>
      <c r="P68" s="74"/>
      <c r="Q68" s="74"/>
      <c r="R68" s="75"/>
      <c r="S68" s="74"/>
      <c r="T68" s="75"/>
      <c r="U68" s="77"/>
      <c r="V68" s="78"/>
      <c r="X68" s="60"/>
    </row>
    <row r="69" spans="1:24" s="59" customFormat="1" ht="12.75" x14ac:dyDescent="0.2">
      <c r="A69" s="44">
        <f t="shared" si="3"/>
        <v>62</v>
      </c>
      <c r="B69" s="72"/>
      <c r="C69" s="72"/>
      <c r="D69" s="73"/>
      <c r="E69" s="74"/>
      <c r="F69" s="71"/>
      <c r="G69" s="66"/>
      <c r="H69" s="67" t="str">
        <f t="shared" si="2"/>
        <v/>
      </c>
      <c r="I69" s="68" t="str">
        <f t="shared" si="1"/>
        <v/>
      </c>
      <c r="J69" s="75"/>
      <c r="K69" s="74"/>
      <c r="L69" s="74"/>
      <c r="M69" s="74"/>
      <c r="N69" s="75"/>
      <c r="O69" s="74"/>
      <c r="P69" s="74"/>
      <c r="Q69" s="74"/>
      <c r="R69" s="75"/>
      <c r="S69" s="74"/>
      <c r="T69" s="75"/>
      <c r="U69" s="77"/>
      <c r="V69" s="78"/>
      <c r="X69" s="60"/>
    </row>
    <row r="70" spans="1:24" ht="12.75" x14ac:dyDescent="0.2">
      <c r="A70" s="44">
        <f t="shared" si="3"/>
        <v>63</v>
      </c>
      <c r="B70" s="72"/>
      <c r="C70" s="72"/>
      <c r="D70" s="73"/>
      <c r="E70" s="74"/>
      <c r="F70" s="71"/>
      <c r="G70" s="66"/>
      <c r="H70" s="67" t="str">
        <f t="shared" si="2"/>
        <v/>
      </c>
      <c r="I70" s="68" t="str">
        <f t="shared" si="1"/>
        <v/>
      </c>
      <c r="J70" s="75"/>
      <c r="K70" s="74"/>
      <c r="L70" s="74"/>
      <c r="M70" s="74"/>
      <c r="N70" s="75"/>
      <c r="O70" s="74"/>
      <c r="P70" s="74"/>
      <c r="Q70" s="74"/>
      <c r="R70" s="75"/>
      <c r="S70" s="74"/>
      <c r="T70" s="75"/>
      <c r="U70" s="77"/>
      <c r="V70" s="88"/>
    </row>
    <row r="71" spans="1:24" ht="12.75" x14ac:dyDescent="0.2">
      <c r="A71" s="44">
        <f t="shared" si="3"/>
        <v>64</v>
      </c>
      <c r="B71" s="72"/>
      <c r="C71" s="72"/>
      <c r="D71" s="73"/>
      <c r="E71" s="74"/>
      <c r="F71" s="71"/>
      <c r="G71" s="66"/>
      <c r="H71" s="67" t="str">
        <f t="shared" si="2"/>
        <v/>
      </c>
      <c r="I71" s="68" t="str">
        <f t="shared" si="1"/>
        <v/>
      </c>
      <c r="J71" s="75"/>
      <c r="K71" s="74"/>
      <c r="L71" s="74"/>
      <c r="M71" s="74"/>
      <c r="N71" s="75"/>
      <c r="O71" s="74"/>
      <c r="P71" s="74"/>
      <c r="Q71" s="74"/>
      <c r="R71" s="75"/>
      <c r="S71" s="74"/>
      <c r="T71" s="75"/>
      <c r="U71" s="77"/>
      <c r="V71" s="88"/>
    </row>
    <row r="72" spans="1:24" ht="12.75" x14ac:dyDescent="0.2">
      <c r="A72" s="44">
        <f t="shared" si="3"/>
        <v>65</v>
      </c>
      <c r="B72" s="72"/>
      <c r="C72" s="72"/>
      <c r="D72" s="73"/>
      <c r="E72" s="74"/>
      <c r="F72" s="71"/>
      <c r="G72" s="66"/>
      <c r="H72" s="67" t="str">
        <f t="shared" si="2"/>
        <v/>
      </c>
      <c r="I72" s="68" t="str">
        <f t="shared" si="1"/>
        <v/>
      </c>
      <c r="J72" s="75"/>
      <c r="K72" s="74"/>
      <c r="L72" s="74"/>
      <c r="M72" s="74"/>
      <c r="N72" s="75"/>
      <c r="O72" s="74"/>
      <c r="P72" s="74"/>
      <c r="Q72" s="74"/>
      <c r="R72" s="75"/>
      <c r="S72" s="74"/>
      <c r="T72" s="75"/>
      <c r="U72" s="77"/>
      <c r="V72" s="78"/>
    </row>
    <row r="73" spans="1:24" ht="12.75" x14ac:dyDescent="0.2">
      <c r="A73" s="44">
        <f t="shared" si="3"/>
        <v>66</v>
      </c>
      <c r="B73" s="72"/>
      <c r="C73" s="72"/>
      <c r="D73" s="73"/>
      <c r="E73" s="74"/>
      <c r="F73" s="71"/>
      <c r="G73" s="66"/>
      <c r="H73" s="67" t="str">
        <f t="shared" ref="H73:H77" si="4">IF(F73="1K","D",IF(F73="RU","D",IF(F73="1M","D",IF(F73="2M","E",IF(F73="2K","E",IF(F73="G19","E",IF(F73="U","E",IF(F73="B","E",""))))))))</f>
        <v/>
      </c>
      <c r="I73" s="68" t="str">
        <f t="shared" si="1"/>
        <v/>
      </c>
      <c r="J73" s="75"/>
      <c r="K73" s="74"/>
      <c r="L73" s="74"/>
      <c r="M73" s="74"/>
      <c r="N73" s="75"/>
      <c r="O73" s="74"/>
      <c r="P73" s="74"/>
      <c r="Q73" s="74"/>
      <c r="R73" s="75"/>
      <c r="S73" s="74"/>
      <c r="T73" s="75"/>
      <c r="U73" s="77"/>
      <c r="V73" s="88"/>
    </row>
    <row r="74" spans="1:24" ht="12.75" x14ac:dyDescent="0.2">
      <c r="A74" s="44">
        <f t="shared" si="3"/>
        <v>67</v>
      </c>
      <c r="B74" s="72"/>
      <c r="C74" s="72"/>
      <c r="D74" s="73"/>
      <c r="E74" s="74"/>
      <c r="F74" s="71"/>
      <c r="G74" s="66"/>
      <c r="H74" s="67" t="str">
        <f t="shared" si="4"/>
        <v/>
      </c>
      <c r="I74" s="68" t="str">
        <f t="shared" ref="I74:I77" si="5">IF(H74="A",7,IF(H74="B",6,IF(H74="C",5,IF(H74="D",4,IF(H74="E",3,IF(H74="F",2,IF(H74="G",1,"")))))))</f>
        <v/>
      </c>
      <c r="J74" s="75"/>
      <c r="K74" s="74"/>
      <c r="L74" s="74"/>
      <c r="M74" s="74"/>
      <c r="N74" s="75"/>
      <c r="O74" s="74"/>
      <c r="P74" s="74"/>
      <c r="Q74" s="74"/>
      <c r="R74" s="75"/>
      <c r="S74" s="74"/>
      <c r="T74" s="75"/>
      <c r="U74" s="77"/>
      <c r="V74" s="78"/>
    </row>
    <row r="75" spans="1:24" ht="12.75" x14ac:dyDescent="0.2">
      <c r="A75" s="44">
        <f>A74+1</f>
        <v>68</v>
      </c>
      <c r="B75" s="72"/>
      <c r="C75" s="72"/>
      <c r="D75" s="73"/>
      <c r="E75" s="74"/>
      <c r="F75" s="71"/>
      <c r="G75" s="66"/>
      <c r="H75" s="67" t="str">
        <f t="shared" si="4"/>
        <v/>
      </c>
      <c r="I75" s="68" t="str">
        <f t="shared" si="5"/>
        <v/>
      </c>
      <c r="J75" s="75"/>
      <c r="K75" s="74"/>
      <c r="L75" s="74"/>
      <c r="M75" s="74"/>
      <c r="N75" s="75"/>
      <c r="O75" s="74"/>
      <c r="P75" s="74"/>
      <c r="Q75" s="74"/>
      <c r="R75" s="75"/>
      <c r="S75" s="74"/>
      <c r="T75" s="75"/>
      <c r="U75" s="77"/>
      <c r="V75" s="88"/>
    </row>
    <row r="76" spans="1:24" ht="12.75" x14ac:dyDescent="0.2">
      <c r="A76" s="44">
        <f t="shared" ref="A76:A77" si="6">A75+1</f>
        <v>69</v>
      </c>
      <c r="B76" s="72"/>
      <c r="C76" s="72"/>
      <c r="D76" s="73"/>
      <c r="E76" s="74"/>
      <c r="F76" s="71"/>
      <c r="G76" s="66"/>
      <c r="H76" s="67" t="str">
        <f t="shared" si="4"/>
        <v/>
      </c>
      <c r="I76" s="68" t="str">
        <f t="shared" si="5"/>
        <v/>
      </c>
      <c r="J76" s="75"/>
      <c r="K76" s="74"/>
      <c r="L76" s="74"/>
      <c r="M76" s="74"/>
      <c r="N76" s="75"/>
      <c r="O76" s="74"/>
      <c r="P76" s="74"/>
      <c r="Q76" s="74"/>
      <c r="R76" s="75"/>
      <c r="S76" s="74"/>
      <c r="T76" s="75"/>
      <c r="U76" s="77"/>
      <c r="V76" s="88"/>
    </row>
    <row r="77" spans="1:24" ht="13.5" thickBot="1" x14ac:dyDescent="0.25">
      <c r="A77" s="62">
        <f t="shared" si="6"/>
        <v>70</v>
      </c>
      <c r="B77" s="92"/>
      <c r="C77" s="92"/>
      <c r="D77" s="93"/>
      <c r="E77" s="94"/>
      <c r="F77" s="91"/>
      <c r="G77" s="95"/>
      <c r="H77" s="67" t="str">
        <f t="shared" si="4"/>
        <v/>
      </c>
      <c r="I77" s="96" t="str">
        <f t="shared" si="5"/>
        <v/>
      </c>
      <c r="J77" s="97"/>
      <c r="K77" s="94"/>
      <c r="L77" s="94"/>
      <c r="M77" s="94"/>
      <c r="N77" s="97"/>
      <c r="O77" s="94"/>
      <c r="P77" s="94"/>
      <c r="Q77" s="94"/>
      <c r="R77" s="97"/>
      <c r="S77" s="94"/>
      <c r="T77" s="97"/>
      <c r="U77" s="98"/>
      <c r="V77" s="99"/>
    </row>
    <row r="78" spans="1:24" ht="13.5" thickBot="1" x14ac:dyDescent="0.25">
      <c r="A78" s="43"/>
      <c r="B78" s="101"/>
      <c r="C78" s="102"/>
      <c r="D78" s="65"/>
      <c r="E78" s="65"/>
      <c r="F78" s="100"/>
      <c r="G78" s="100"/>
      <c r="H78" s="103"/>
      <c r="I78" s="104"/>
      <c r="J78" s="65"/>
      <c r="K78" s="65"/>
      <c r="L78" s="65"/>
      <c r="M78" s="65"/>
      <c r="N78" s="105"/>
      <c r="O78" s="65"/>
      <c r="P78" s="65"/>
      <c r="Q78" s="65"/>
      <c r="R78" s="65"/>
      <c r="S78" s="65"/>
      <c r="T78" s="65"/>
      <c r="U78" s="70"/>
      <c r="V78" s="106"/>
    </row>
    <row r="79" spans="1:24" ht="12.75" x14ac:dyDescent="0.2">
      <c r="A79" s="107" t="s">
        <v>12</v>
      </c>
      <c r="B79" s="101"/>
      <c r="C79" s="102"/>
      <c r="D79" s="65"/>
      <c r="E79" s="65"/>
      <c r="F79" s="100"/>
      <c r="G79" s="100"/>
      <c r="H79" s="103"/>
      <c r="I79" s="69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108"/>
    </row>
    <row r="80" spans="1:24" ht="12.75" x14ac:dyDescent="0.2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1"/>
    </row>
    <row r="81" spans="1:24" ht="12.75" x14ac:dyDescent="0.2">
      <c r="A81" s="109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1"/>
    </row>
    <row r="82" spans="1:24" ht="12.75" customHeight="1" x14ac:dyDescent="0.2">
      <c r="A82" s="109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1"/>
    </row>
    <row r="83" spans="1:24" ht="12.75" customHeight="1" x14ac:dyDescent="0.2">
      <c r="A83" s="109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1"/>
    </row>
    <row r="84" spans="1:24" ht="12.75" customHeight="1" thickBot="1" x14ac:dyDescent="0.25">
      <c r="A84" s="112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113"/>
    </row>
    <row r="85" spans="1:24" ht="12.75" customHeight="1" x14ac:dyDescent="0.2">
      <c r="A85" s="114"/>
      <c r="B85" s="115"/>
      <c r="C85" s="116"/>
      <c r="D85" s="117"/>
      <c r="E85" s="117"/>
      <c r="F85" s="118"/>
      <c r="G85" s="118"/>
      <c r="H85" s="118"/>
      <c r="I85" s="119"/>
      <c r="J85" s="117"/>
      <c r="K85" s="120"/>
      <c r="L85" s="117"/>
      <c r="M85" s="117"/>
      <c r="N85" s="121"/>
      <c r="O85" s="117"/>
      <c r="P85" s="117"/>
      <c r="Q85" s="117"/>
      <c r="R85" s="117"/>
      <c r="S85" s="117"/>
      <c r="T85" s="117"/>
      <c r="U85" s="122"/>
      <c r="V85" s="239"/>
    </row>
    <row r="86" spans="1:24" ht="12.75" customHeight="1" x14ac:dyDescent="0.2">
      <c r="A86" s="114"/>
      <c r="B86" s="115"/>
      <c r="C86" s="116"/>
      <c r="D86" s="117"/>
      <c r="E86" s="117"/>
      <c r="F86" s="118"/>
      <c r="G86" s="118"/>
      <c r="H86" s="118"/>
      <c r="I86" s="119"/>
      <c r="J86" s="117"/>
      <c r="K86" s="117"/>
      <c r="L86" s="117"/>
      <c r="M86" s="117"/>
      <c r="N86" s="121"/>
      <c r="O86" s="117"/>
      <c r="P86" s="117"/>
      <c r="Q86" s="117"/>
      <c r="R86" s="117"/>
      <c r="S86" s="117"/>
      <c r="T86" s="117"/>
      <c r="U86" s="122"/>
      <c r="V86" s="122"/>
    </row>
    <row r="87" spans="1:24" ht="12.75" customHeight="1" x14ac:dyDescent="0.2">
      <c r="A87" s="114"/>
      <c r="B87" s="115"/>
      <c r="C87" s="116"/>
      <c r="D87" s="117"/>
      <c r="E87" s="117"/>
      <c r="F87" s="118"/>
      <c r="G87" s="118"/>
      <c r="H87" s="118"/>
      <c r="I87" s="119"/>
      <c r="J87" s="117"/>
      <c r="K87" s="117"/>
      <c r="L87" s="117"/>
      <c r="M87" s="117"/>
      <c r="N87" s="121"/>
      <c r="O87" s="117"/>
      <c r="P87" s="117"/>
      <c r="Q87" s="117"/>
      <c r="R87" s="117"/>
      <c r="S87" s="117"/>
      <c r="T87" s="117"/>
      <c r="U87" s="122"/>
      <c r="V87" s="122"/>
    </row>
    <row r="88" spans="1:24" ht="12.75" customHeight="1" x14ac:dyDescent="0.2">
      <c r="A88" s="114"/>
      <c r="B88" s="115"/>
      <c r="C88" s="116"/>
      <c r="D88" s="117"/>
      <c r="E88" s="117"/>
      <c r="F88" s="118"/>
      <c r="G88" s="118"/>
      <c r="H88" s="118"/>
      <c r="I88" s="119"/>
      <c r="J88" s="117"/>
      <c r="K88" s="117"/>
      <c r="L88" s="117"/>
      <c r="M88" s="117"/>
      <c r="N88" s="121"/>
      <c r="O88" s="117"/>
      <c r="P88" s="117"/>
      <c r="Q88" s="117"/>
      <c r="R88" s="117"/>
      <c r="S88" s="117"/>
      <c r="T88" s="117"/>
      <c r="U88" s="122"/>
      <c r="V88" s="122"/>
    </row>
    <row r="89" spans="1:24" ht="12.75" customHeight="1" x14ac:dyDescent="0.2">
      <c r="A89" s="114"/>
      <c r="B89" s="115"/>
      <c r="C89" s="116"/>
      <c r="D89" s="117"/>
      <c r="E89" s="117"/>
      <c r="F89" s="118"/>
      <c r="G89" s="118"/>
      <c r="H89" s="118"/>
      <c r="I89" s="119"/>
      <c r="J89" s="117"/>
      <c r="K89" s="117"/>
      <c r="L89" s="117"/>
      <c r="M89" s="117"/>
      <c r="N89" s="121"/>
      <c r="O89" s="117"/>
      <c r="P89" s="117"/>
      <c r="Q89" s="117"/>
      <c r="R89" s="117"/>
      <c r="S89" s="117"/>
      <c r="T89" s="117"/>
      <c r="U89" s="122"/>
      <c r="V89" s="122"/>
    </row>
    <row r="90" spans="1:24" ht="12.75" customHeight="1" x14ac:dyDescent="0.2">
      <c r="A90" s="114" t="s">
        <v>64</v>
      </c>
      <c r="B90" s="115"/>
      <c r="C90" s="116"/>
      <c r="D90" s="117"/>
      <c r="E90" s="117"/>
      <c r="F90" s="118"/>
      <c r="G90" s="118"/>
      <c r="H90" s="118"/>
      <c r="I90" s="119"/>
      <c r="J90" s="117"/>
      <c r="K90" s="117"/>
      <c r="L90" s="117"/>
      <c r="M90" s="117"/>
      <c r="N90" s="121"/>
      <c r="O90" s="117"/>
      <c r="P90" s="117"/>
      <c r="Q90" s="117"/>
      <c r="R90" s="117"/>
      <c r="S90" s="117"/>
      <c r="T90" s="117"/>
      <c r="U90" s="122"/>
      <c r="V90" s="122"/>
    </row>
    <row r="91" spans="1:24" ht="12.75" hidden="1" customHeight="1" x14ac:dyDescent="0.2">
      <c r="A91" s="114" t="s">
        <v>45</v>
      </c>
      <c r="B91" s="115"/>
      <c r="C91" s="116"/>
      <c r="D91" s="117"/>
      <c r="E91" s="117"/>
      <c r="F91" s="118"/>
      <c r="G91" s="118"/>
      <c r="H91" s="118"/>
      <c r="I91" s="119"/>
      <c r="J91" s="117"/>
      <c r="K91" s="117"/>
      <c r="L91" s="117"/>
      <c r="M91" s="117"/>
      <c r="N91" s="121"/>
      <c r="O91" s="117"/>
      <c r="P91" s="117"/>
      <c r="Q91" s="117"/>
      <c r="R91" s="117"/>
      <c r="S91" s="117"/>
      <c r="T91" s="117"/>
      <c r="U91" s="122"/>
      <c r="V91" s="122"/>
    </row>
    <row r="92" spans="1:24" ht="12.75" hidden="1" customHeight="1" x14ac:dyDescent="0.2">
      <c r="A92" s="114"/>
      <c r="B92" s="115"/>
      <c r="C92" s="116"/>
      <c r="D92" s="117"/>
      <c r="E92" s="117"/>
      <c r="F92" s="118"/>
      <c r="G92" s="118"/>
      <c r="H92" s="118"/>
      <c r="I92" s="119"/>
      <c r="J92" s="117"/>
      <c r="K92" s="117"/>
      <c r="L92" s="117"/>
      <c r="M92" s="117"/>
      <c r="N92" s="121"/>
      <c r="O92" s="117"/>
      <c r="P92" s="117"/>
      <c r="Q92" s="117"/>
      <c r="R92" s="117"/>
      <c r="S92" s="117"/>
      <c r="T92" s="117"/>
      <c r="U92" s="122"/>
      <c r="V92" s="122"/>
    </row>
    <row r="93" spans="1:24" ht="12" hidden="1" customHeight="1" thickBot="1" x14ac:dyDescent="0.25">
      <c r="A93" s="123"/>
      <c r="B93" s="115"/>
      <c r="C93" s="116"/>
      <c r="D93" s="117"/>
      <c r="E93" s="117"/>
      <c r="F93" s="118"/>
      <c r="G93" s="118"/>
      <c r="H93" s="118"/>
      <c r="I93" s="119"/>
      <c r="J93" s="122"/>
      <c r="K93" s="84"/>
      <c r="L93" s="124"/>
      <c r="M93" s="124"/>
      <c r="N93" s="125"/>
      <c r="O93" s="122"/>
      <c r="P93" s="122"/>
      <c r="Q93" s="122"/>
      <c r="R93" s="122"/>
      <c r="S93" s="122"/>
      <c r="T93" s="122"/>
      <c r="U93" s="122"/>
      <c r="V93" s="122"/>
    </row>
    <row r="94" spans="1:24" ht="14.25" hidden="1" customHeight="1" x14ac:dyDescent="0.2">
      <c r="A94" s="264" t="s">
        <v>10</v>
      </c>
      <c r="B94" s="264" t="s">
        <v>39</v>
      </c>
      <c r="C94" s="126" t="s">
        <v>41</v>
      </c>
      <c r="D94" s="127"/>
      <c r="E94" s="127"/>
      <c r="F94" s="128"/>
      <c r="G94" s="129"/>
      <c r="H94" s="130"/>
      <c r="I94" s="130"/>
      <c r="J94" s="130"/>
      <c r="K94" s="130"/>
      <c r="L94" s="131"/>
      <c r="M94" s="120"/>
      <c r="N94" s="132">
        <f>H1</f>
        <v>2016</v>
      </c>
      <c r="O94" s="133">
        <f>I1</f>
        <v>2017</v>
      </c>
      <c r="P94" s="134"/>
      <c r="Q94" s="117"/>
      <c r="R94" s="117"/>
      <c r="S94" s="117"/>
      <c r="T94" s="37"/>
      <c r="U94" s="37"/>
      <c r="V94" s="122"/>
      <c r="X94" s="6"/>
    </row>
    <row r="95" spans="1:24" ht="12.75" hidden="1" customHeight="1" x14ac:dyDescent="0.2">
      <c r="A95" s="265"/>
      <c r="B95" s="265"/>
      <c r="C95" s="23" t="s">
        <v>32</v>
      </c>
      <c r="D95" s="22"/>
      <c r="E95" s="22"/>
      <c r="F95" s="22"/>
      <c r="G95" s="22"/>
      <c r="H95" s="135" t="s">
        <v>48</v>
      </c>
      <c r="I95" s="136"/>
      <c r="J95" s="137"/>
      <c r="K95" s="254" t="s">
        <v>49</v>
      </c>
      <c r="L95" s="256" t="s">
        <v>46</v>
      </c>
      <c r="M95" s="269" t="s">
        <v>11</v>
      </c>
      <c r="N95" s="269" t="s">
        <v>3</v>
      </c>
      <c r="O95" s="252" t="s">
        <v>47</v>
      </c>
      <c r="P95" s="138"/>
      <c r="U95" s="139"/>
      <c r="X95" s="6"/>
    </row>
    <row r="96" spans="1:24" ht="42" hidden="1" customHeight="1" thickBot="1" x14ac:dyDescent="0.25">
      <c r="A96" s="266"/>
      <c r="B96" s="266"/>
      <c r="C96" s="35" t="s">
        <v>31</v>
      </c>
      <c r="D96" s="45" t="s">
        <v>62</v>
      </c>
      <c r="E96" s="46" t="s">
        <v>63</v>
      </c>
      <c r="F96" s="36" t="s">
        <v>76</v>
      </c>
      <c r="G96" s="36" t="s">
        <v>30</v>
      </c>
      <c r="H96" s="34" t="s">
        <v>65</v>
      </c>
      <c r="I96" s="42" t="s">
        <v>66</v>
      </c>
      <c r="J96" s="147" t="s">
        <v>101</v>
      </c>
      <c r="K96" s="255"/>
      <c r="L96" s="257"/>
      <c r="M96" s="257"/>
      <c r="N96" s="257"/>
      <c r="O96" s="253"/>
      <c r="X96" s="6"/>
    </row>
    <row r="97" spans="1:24" ht="21" hidden="1" customHeight="1" x14ac:dyDescent="0.2">
      <c r="A97" s="38" t="str">
        <f>F3</f>
        <v>DN</v>
      </c>
      <c r="B97" s="39" t="str">
        <f>H3</f>
        <v>Din klubb</v>
      </c>
      <c r="C97" s="40">
        <f>COUNTIF($F$8:$F$77,"1K")</f>
        <v>0</v>
      </c>
      <c r="D97" s="40">
        <f>COUNTIF($F$8:$F$77,"2k")</f>
        <v>0</v>
      </c>
      <c r="E97" s="40">
        <f>COUNTIF($F$8:$F$77,"RU")</f>
        <v>0</v>
      </c>
      <c r="F97" s="40">
        <f>COUNTIF($F$8:$F$77,"1M")</f>
        <v>0</v>
      </c>
      <c r="G97" s="40">
        <f>COUNTIF($F$8:$F$77,"2M")</f>
        <v>0</v>
      </c>
      <c r="H97" s="40">
        <f>COUNTIF($F$8:$F$77,"G19")</f>
        <v>0</v>
      </c>
      <c r="I97" s="40">
        <f>COUNTIF($F$8:$F$77,"U")</f>
        <v>0</v>
      </c>
      <c r="J97" s="40">
        <f>COUNTIF($F$8:$F$77,"B")</f>
        <v>0</v>
      </c>
      <c r="K97" s="40">
        <f>SUM(C97:J97)</f>
        <v>0</v>
      </c>
      <c r="L97" s="40">
        <f>M97-K97</f>
        <v>0</v>
      </c>
      <c r="M97" s="41">
        <f>COUNTIF(I8:I77,"&gt;0")</f>
        <v>0</v>
      </c>
      <c r="N97" s="40">
        <f>SUM(I8:I77)</f>
        <v>0</v>
      </c>
      <c r="O97" s="40">
        <f>COUNTA(V8:V77)</f>
        <v>0</v>
      </c>
      <c r="X97" s="6"/>
    </row>
    <row r="98" spans="1:24" ht="15" hidden="1" customHeight="1" x14ac:dyDescent="0.2">
      <c r="A98" s="48"/>
    </row>
    <row r="99" spans="1:24" ht="12.75" hidden="1" customHeight="1" x14ac:dyDescent="0.2">
      <c r="B99" s="144" t="s">
        <v>42</v>
      </c>
    </row>
    <row r="100" spans="1:24" x14ac:dyDescent="0.2">
      <c r="A100" s="6"/>
      <c r="B100" s="144"/>
      <c r="D100" s="6"/>
      <c r="E100" s="6"/>
      <c r="F100" s="6"/>
      <c r="G100" s="6"/>
      <c r="H100" s="6"/>
      <c r="I100" s="6"/>
      <c r="J100" s="6"/>
      <c r="K100" s="6"/>
      <c r="L100" s="6"/>
      <c r="R100" s="6"/>
      <c r="S100" s="6"/>
      <c r="T100" s="6"/>
      <c r="X100" s="6"/>
    </row>
  </sheetData>
  <mergeCells count="16">
    <mergeCell ref="O95:O96"/>
    <mergeCell ref="K95:K96"/>
    <mergeCell ref="L95:L96"/>
    <mergeCell ref="P1:R2"/>
    <mergeCell ref="A94:A96"/>
    <mergeCell ref="F3:G3"/>
    <mergeCell ref="M95:M96"/>
    <mergeCell ref="N95:N96"/>
    <mergeCell ref="B94:B96"/>
    <mergeCell ref="A2:B3"/>
    <mergeCell ref="V34:V36"/>
    <mergeCell ref="V1:V3"/>
    <mergeCell ref="S1:S2"/>
    <mergeCell ref="C3:E3"/>
    <mergeCell ref="T1:T2"/>
    <mergeCell ref="F2:G2"/>
  </mergeCells>
  <phoneticPr fontId="0" type="noConversion"/>
  <hyperlinks>
    <hyperlink ref="P3" r:id="rId1" xr:uid="{00000000-0004-0000-0000-000000000000}"/>
  </hyperlinks>
  <pageMargins left="0.47244094488188981" right="0.27559055118110237" top="0.43307086614173229" bottom="0.35433070866141736" header="0.39370078740157483" footer="0.27559055118110237"/>
  <pageSetup paperSize="9" scale="90" fitToHeight="2" orientation="landscape" horizontalDpi="4294967293" verticalDpi="300" r:id="rId2"/>
  <headerFooter alignWithMargins="0">
    <oddFooter xml:space="preserve">&amp;R
</oddFooter>
  </headerFooter>
  <rowBreaks count="1" manualBreakCount="1">
    <brk id="43" max="21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workbookViewId="0">
      <selection activeCell="G35" sqref="G35"/>
    </sheetView>
  </sheetViews>
  <sheetFormatPr baseColWidth="10" defaultColWidth="10.85546875" defaultRowHeight="12.75" x14ac:dyDescent="0.2"/>
  <cols>
    <col min="1" max="2" width="10.85546875" style="206"/>
    <col min="3" max="3" width="16.28515625" style="206" customWidth="1"/>
    <col min="4" max="4" width="5.140625" style="206" customWidth="1"/>
    <col min="5" max="5" width="4" style="206" customWidth="1"/>
    <col min="6" max="8" width="10.85546875" style="206"/>
    <col min="9" max="9" width="6.28515625" style="206" customWidth="1"/>
    <col min="10" max="10" width="10.85546875" style="206"/>
    <col min="11" max="12" width="4.42578125" style="206" customWidth="1"/>
    <col min="13" max="16384" width="10.85546875" style="206"/>
  </cols>
  <sheetData>
    <row r="1" spans="1:13" ht="15" customHeight="1" x14ac:dyDescent="0.2">
      <c r="A1" s="205" t="s">
        <v>21</v>
      </c>
    </row>
    <row r="2" spans="1:13" ht="15" customHeight="1" x14ac:dyDescent="0.2"/>
    <row r="3" spans="1:13" ht="15" customHeight="1" x14ac:dyDescent="0.2">
      <c r="A3" s="207" t="s">
        <v>95</v>
      </c>
      <c r="J3" s="208" t="s">
        <v>96</v>
      </c>
      <c r="K3" s="209">
        <f>Dommerlogg!H1-2000</f>
        <v>16</v>
      </c>
      <c r="L3" s="237">
        <f>K3+1</f>
        <v>17</v>
      </c>
      <c r="M3" s="207" t="s">
        <v>97</v>
      </c>
    </row>
    <row r="4" spans="1:13" ht="15" customHeight="1" x14ac:dyDescent="0.2"/>
    <row r="5" spans="1:13" ht="15" customHeight="1" x14ac:dyDescent="0.2">
      <c r="A5" s="206" t="s">
        <v>35</v>
      </c>
    </row>
    <row r="6" spans="1:13" ht="15" customHeight="1" x14ac:dyDescent="0.2">
      <c r="B6" s="206" t="s">
        <v>26</v>
      </c>
    </row>
    <row r="7" spans="1:13" ht="15" customHeight="1" x14ac:dyDescent="0.2">
      <c r="A7" s="206" t="s">
        <v>22</v>
      </c>
    </row>
    <row r="8" spans="1:13" ht="15" customHeight="1" x14ac:dyDescent="0.2"/>
    <row r="9" spans="1:13" ht="15" customHeight="1" x14ac:dyDescent="0.2">
      <c r="A9" s="206" t="s">
        <v>23</v>
      </c>
      <c r="E9" s="210"/>
      <c r="F9" s="210"/>
    </row>
    <row r="10" spans="1:13" ht="15" customHeight="1" x14ac:dyDescent="0.2"/>
    <row r="11" spans="1:13" ht="15" customHeight="1" x14ac:dyDescent="0.2">
      <c r="A11" s="211" t="s">
        <v>33</v>
      </c>
      <c r="C11" s="212"/>
      <c r="D11" s="212"/>
      <c r="E11" s="212"/>
      <c r="F11" s="213"/>
    </row>
    <row r="12" spans="1:13" ht="15" customHeight="1" x14ac:dyDescent="0.2">
      <c r="A12" s="211"/>
      <c r="F12" s="213"/>
    </row>
    <row r="13" spans="1:13" ht="15" customHeight="1" x14ac:dyDescent="0.2">
      <c r="A13" s="206" t="s">
        <v>17</v>
      </c>
      <c r="C13" s="213"/>
      <c r="D13" s="213"/>
      <c r="E13" s="213"/>
      <c r="F13" s="213"/>
    </row>
    <row r="14" spans="1:13" ht="15" customHeight="1" x14ac:dyDescent="0.2">
      <c r="C14" s="213"/>
      <c r="D14" s="213"/>
      <c r="E14" s="213"/>
      <c r="F14" s="213"/>
    </row>
    <row r="15" spans="1:13" ht="15" customHeight="1" x14ac:dyDescent="0.2">
      <c r="A15" s="206" t="s">
        <v>13</v>
      </c>
      <c r="C15" s="213"/>
      <c r="D15" s="213"/>
      <c r="E15" s="213"/>
      <c r="F15" s="213"/>
      <c r="I15" s="213"/>
      <c r="J15" s="213"/>
      <c r="K15" s="213"/>
    </row>
    <row r="16" spans="1:13" ht="15" customHeight="1" x14ac:dyDescent="0.2">
      <c r="C16" s="213"/>
      <c r="D16" s="213"/>
      <c r="E16" s="213"/>
      <c r="F16" s="213"/>
      <c r="I16" s="213"/>
    </row>
    <row r="17" spans="1:9" ht="15" customHeight="1" x14ac:dyDescent="0.2">
      <c r="A17" s="206" t="s">
        <v>25</v>
      </c>
      <c r="C17" s="213"/>
      <c r="D17" s="213"/>
      <c r="E17" s="213"/>
      <c r="F17" s="213"/>
      <c r="I17" s="213"/>
    </row>
    <row r="18" spans="1:9" ht="15" customHeight="1" x14ac:dyDescent="0.2">
      <c r="C18" s="213"/>
      <c r="D18" s="213"/>
      <c r="E18" s="213"/>
      <c r="F18" s="213"/>
      <c r="I18" s="213"/>
    </row>
    <row r="19" spans="1:9" ht="15" customHeight="1" x14ac:dyDescent="0.2">
      <c r="A19" s="214" t="s">
        <v>83</v>
      </c>
      <c r="C19" s="213"/>
      <c r="D19" s="213"/>
      <c r="E19" s="213"/>
      <c r="F19" s="213"/>
    </row>
    <row r="20" spans="1:9" ht="15" customHeight="1" x14ac:dyDescent="0.2">
      <c r="A20" s="214" t="s">
        <v>67</v>
      </c>
      <c r="C20" s="213"/>
      <c r="D20" s="213"/>
      <c r="E20" s="213"/>
      <c r="F20" s="213"/>
    </row>
    <row r="21" spans="1:9" ht="15" customHeight="1" thickBot="1" x14ac:dyDescent="0.25">
      <c r="C21" s="213"/>
      <c r="D21" s="213"/>
      <c r="E21" s="213"/>
      <c r="F21" s="213"/>
    </row>
    <row r="22" spans="1:9" ht="15" customHeight="1" thickBot="1" x14ac:dyDescent="0.25">
      <c r="A22" s="215" t="s">
        <v>98</v>
      </c>
      <c r="B22" s="216"/>
      <c r="C22" s="216"/>
      <c r="D22" s="238">
        <f>K3</f>
        <v>16</v>
      </c>
      <c r="E22" s="217">
        <f>L3</f>
        <v>17</v>
      </c>
    </row>
    <row r="23" spans="1:9" ht="15" customHeight="1" x14ac:dyDescent="0.2">
      <c r="A23" s="218" t="s">
        <v>31</v>
      </c>
      <c r="B23" s="219" t="s">
        <v>87</v>
      </c>
      <c r="C23" s="220"/>
      <c r="D23" s="220"/>
      <c r="E23" s="221"/>
    </row>
    <row r="24" spans="1:9" ht="15" customHeight="1" x14ac:dyDescent="0.2">
      <c r="A24" s="222" t="s">
        <v>62</v>
      </c>
      <c r="B24" s="223" t="s">
        <v>87</v>
      </c>
      <c r="C24" s="224"/>
      <c r="D24" s="224"/>
      <c r="E24" s="225"/>
    </row>
    <row r="25" spans="1:9" ht="15" customHeight="1" x14ac:dyDescent="0.2">
      <c r="A25" s="222" t="s">
        <v>86</v>
      </c>
      <c r="B25" s="223" t="s">
        <v>88</v>
      </c>
      <c r="C25" s="224"/>
      <c r="D25" s="224"/>
      <c r="E25" s="225"/>
    </row>
    <row r="26" spans="1:9" ht="15" customHeight="1" x14ac:dyDescent="0.2">
      <c r="A26" s="222" t="s">
        <v>76</v>
      </c>
      <c r="B26" s="223" t="s">
        <v>87</v>
      </c>
      <c r="C26" s="224"/>
      <c r="D26" s="224"/>
      <c r="E26" s="225"/>
    </row>
    <row r="27" spans="1:9" s="228" customFormat="1" ht="15" customHeight="1" x14ac:dyDescent="0.2">
      <c r="A27" s="222" t="s">
        <v>30</v>
      </c>
      <c r="B27" s="223" t="s">
        <v>89</v>
      </c>
      <c r="C27" s="226"/>
      <c r="D27" s="226"/>
      <c r="E27" s="227"/>
    </row>
    <row r="28" spans="1:9" ht="15" customHeight="1" x14ac:dyDescent="0.2">
      <c r="A28" s="222" t="s">
        <v>65</v>
      </c>
      <c r="B28" s="223" t="s">
        <v>90</v>
      </c>
      <c r="C28" s="224"/>
      <c r="D28" s="224"/>
      <c r="E28" s="225"/>
    </row>
    <row r="29" spans="1:9" ht="15" customHeight="1" x14ac:dyDescent="0.2">
      <c r="A29" s="222" t="s">
        <v>78</v>
      </c>
      <c r="B29" s="223" t="s">
        <v>91</v>
      </c>
      <c r="C29" s="224"/>
      <c r="D29" s="224"/>
      <c r="E29" s="225"/>
    </row>
    <row r="30" spans="1:9" ht="15" customHeight="1" thickBot="1" x14ac:dyDescent="0.25">
      <c r="A30" s="229" t="s">
        <v>82</v>
      </c>
      <c r="B30" s="230" t="s">
        <v>92</v>
      </c>
      <c r="C30" s="231"/>
      <c r="D30" s="231"/>
      <c r="E30" s="232"/>
    </row>
    <row r="31" spans="1:9" x14ac:dyDescent="0.2">
      <c r="C31" s="213"/>
      <c r="D31" s="213"/>
      <c r="E31" s="213"/>
      <c r="F31" s="213"/>
    </row>
    <row r="32" spans="1:9" x14ac:dyDescent="0.2">
      <c r="A32" s="206" t="s">
        <v>24</v>
      </c>
      <c r="C32" s="213"/>
      <c r="D32" s="213"/>
      <c r="E32" s="213"/>
      <c r="F32" s="213"/>
    </row>
    <row r="33" spans="1:9" x14ac:dyDescent="0.2">
      <c r="C33" s="213"/>
      <c r="D33" s="213"/>
      <c r="E33" s="213"/>
      <c r="F33" s="213"/>
    </row>
    <row r="34" spans="1:9" x14ac:dyDescent="0.2">
      <c r="A34" s="211" t="s">
        <v>14</v>
      </c>
      <c r="B34" s="211"/>
      <c r="C34" s="233"/>
      <c r="D34" s="233"/>
      <c r="E34" s="233"/>
      <c r="F34" s="213"/>
    </row>
    <row r="35" spans="1:9" x14ac:dyDescent="0.2">
      <c r="A35" s="211"/>
      <c r="C35" s="213"/>
      <c r="D35" s="213"/>
      <c r="E35" s="213"/>
      <c r="F35" s="213"/>
    </row>
    <row r="36" spans="1:9" x14ac:dyDescent="0.2">
      <c r="A36" s="206" t="s">
        <v>15</v>
      </c>
      <c r="C36" s="213"/>
      <c r="D36" s="213"/>
      <c r="E36" s="213"/>
      <c r="F36" s="213"/>
    </row>
    <row r="37" spans="1:9" x14ac:dyDescent="0.2">
      <c r="A37" s="234"/>
      <c r="B37" s="228"/>
      <c r="C37" s="235"/>
      <c r="D37" s="235"/>
      <c r="E37" s="235"/>
      <c r="F37" s="235"/>
      <c r="G37" s="228"/>
      <c r="H37" s="228"/>
      <c r="I37" s="228"/>
    </row>
    <row r="38" spans="1:9" x14ac:dyDescent="0.2">
      <c r="A38" s="207" t="s">
        <v>68</v>
      </c>
      <c r="C38" s="213"/>
      <c r="D38" s="213"/>
      <c r="E38" s="213"/>
      <c r="F38" s="213"/>
    </row>
    <row r="39" spans="1:9" x14ac:dyDescent="0.2">
      <c r="B39" s="207" t="s">
        <v>69</v>
      </c>
      <c r="C39" s="213"/>
      <c r="D39" s="213"/>
      <c r="E39" s="213"/>
      <c r="F39" s="213"/>
    </row>
    <row r="40" spans="1:9" x14ac:dyDescent="0.2">
      <c r="B40" s="207" t="s">
        <v>70</v>
      </c>
      <c r="C40" s="213"/>
      <c r="D40" s="213"/>
      <c r="E40" s="213"/>
      <c r="F40" s="213"/>
    </row>
    <row r="41" spans="1:9" x14ac:dyDescent="0.2">
      <c r="C41" s="213"/>
      <c r="D41" s="213"/>
      <c r="E41" s="213"/>
      <c r="F41" s="213"/>
    </row>
    <row r="42" spans="1:9" x14ac:dyDescent="0.2">
      <c r="A42" s="207" t="s">
        <v>71</v>
      </c>
    </row>
    <row r="44" spans="1:9" x14ac:dyDescent="0.2">
      <c r="A44" s="206" t="s">
        <v>16</v>
      </c>
    </row>
    <row r="45" spans="1:9" x14ac:dyDescent="0.2">
      <c r="A45" s="207" t="s">
        <v>84</v>
      </c>
    </row>
    <row r="47" spans="1:9" x14ac:dyDescent="0.2">
      <c r="A47" s="206" t="s">
        <v>34</v>
      </c>
    </row>
    <row r="48" spans="1:9" x14ac:dyDescent="0.2">
      <c r="A48" s="207" t="s">
        <v>85</v>
      </c>
    </row>
    <row r="49" spans="1:1" x14ac:dyDescent="0.2">
      <c r="A49" s="207" t="s">
        <v>93</v>
      </c>
    </row>
    <row r="50" spans="1:1" x14ac:dyDescent="0.2">
      <c r="A50" s="236" t="s">
        <v>94</v>
      </c>
    </row>
  </sheetData>
  <phoneticPr fontId="0" type="noConversion"/>
  <hyperlinks>
    <hyperlink ref="A50" r:id="rId1" xr:uid="{00000000-0004-0000-0100-000000000000}"/>
  </hyperlinks>
  <pageMargins left="0.53" right="0.49" top="0.984251969" bottom="0.984251969" header="0.5" footer="0.5"/>
  <pageSetup paperSize="9" orientation="landscape" horizontalDpi="300" verticalDpi="300" r:id="rId2"/>
  <headerFooter alignWithMargins="0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82E144BE7817468342F0CF395E5D50" ma:contentTypeVersion="10" ma:contentTypeDescription="Opprett et nytt dokument." ma:contentTypeScope="" ma:versionID="0c9e9587c563b8e6e92bc390cd88bd67">
  <xsd:schema xmlns:xsd="http://www.w3.org/2001/XMLSchema" xmlns:xs="http://www.w3.org/2001/XMLSchema" xmlns:p="http://schemas.microsoft.com/office/2006/metadata/properties" xmlns:ns2="5eb4f450-37e3-492b-9f45-4f8dc02c8c6c" xmlns:ns3="25e541c5-db40-41df-a013-b9acb3d23470" targetNamespace="http://schemas.microsoft.com/office/2006/metadata/properties" ma:root="true" ma:fieldsID="be06b0d850ab65f48cb97aaa62f2549c" ns2:_="" ns3:_="">
    <xsd:import namespace="5eb4f450-37e3-492b-9f45-4f8dc02c8c6c"/>
    <xsd:import namespace="25e541c5-db40-41df-a013-b9acb3d234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4f450-37e3-492b-9f45-4f8dc02c8c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541c5-db40-41df-a013-b9acb3d23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E0EBF-FE2F-4ACB-B6B6-1E2894E13B34}"/>
</file>

<file path=customXml/itemProps2.xml><?xml version="1.0" encoding="utf-8"?>
<ds:datastoreItem xmlns:ds="http://schemas.openxmlformats.org/officeDocument/2006/customXml" ds:itemID="{F43EE290-895B-4158-9EA6-4E2A87AD663F}">
  <ds:schemaRefs>
    <ds:schemaRef ds:uri="http://schemas.microsoft.com/office/2006/metadata/properties"/>
    <ds:schemaRef ds:uri="http://schemas.microsoft.com/office/infopath/2007/PartnerControls"/>
    <ds:schemaRef ds:uri="cd9e8c2a-629a-4685-b2bc-b1b3f7fb6e9a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9BF4837-41B3-4D9C-BDEB-55DC98718E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Dommerlogg</vt:lpstr>
      <vt:lpstr>Brukertips</vt:lpstr>
      <vt:lpstr>Dommerlogg!Utskriftsområde</vt:lpstr>
      <vt:lpstr>Dommerlogg!Utskriftstitler</vt:lpstr>
    </vt:vector>
  </TitlesOfParts>
  <Manager>Dommerkomiteen</Manager>
  <Company>Norges Basketballforbund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BRMN Dommerlogg 08-09 - standard</dc:title>
  <dc:creator>Knut Roald Myhre</dc:creator>
  <cp:lastModifiedBy>Riis, Ragnhild</cp:lastModifiedBy>
  <cp:lastPrinted>2014-09-12T13:39:47Z</cp:lastPrinted>
  <dcterms:created xsi:type="dcterms:W3CDTF">2001-08-23T10:06:27Z</dcterms:created>
  <dcterms:modified xsi:type="dcterms:W3CDTF">2019-12-09T09:52:36Z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0x010100AC82E144BE7817468342F0CF395E5D50</vt:lpwstr>
  </property>
  <property fmtid="{D5CDD505-2E9C-101B-9397-08002B2CF9AE}" pid="3" name="arDokumentkategori">
    <vt:lpwstr>116;#Dommer|8a4f7e4a-bd0e-429a-abc1-479925386a94;#6;#Skjema|bd60f53f-608d-4a41-852f-7727f0bb47c0</vt:lpwstr>
  </property>
  <property fmtid="{D5CDD505-2E9C-101B-9397-08002B2CF9AE}" pid="4" name="arRegion">
    <vt:lpwstr>28;#Region Midt|d53c15bb-0fb5-40ff-99ee-643af5355585</vt:lpwstr>
  </property>
</Properties>
</file>